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75" windowWidth="15300" windowHeight="4080" activeTab="2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'Листы12-14'!$A$1:$CB$97</definedName>
  </definedNames>
  <calcPr calcId="125725" calcOnSave="0"/>
</workbook>
</file>

<file path=xl/calcChain.xml><?xml version="1.0" encoding="utf-8"?>
<calcChain xmlns="http://schemas.openxmlformats.org/spreadsheetml/2006/main">
  <c r="DV78" i="8"/>
  <c r="BZ76" i="7" l="1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CX78" i="8"/>
  <c r="CB76" i="7"/>
  <c r="CB66"/>
  <c r="CB55"/>
  <c r="CB47"/>
  <c r="CB36"/>
  <c r="CB35"/>
  <c r="CB29"/>
  <c r="CB25"/>
  <c r="CA76"/>
  <c r="CA55"/>
  <c r="CA47"/>
  <c r="CA36"/>
  <c r="CA35"/>
  <c r="CA29"/>
  <c r="CA25"/>
  <c r="BE75"/>
  <c r="BE47"/>
  <c r="BE36"/>
  <c r="BE25" l="1"/>
  <c r="DF52" l="1"/>
  <c r="DF47"/>
  <c r="BE66"/>
  <c r="BE35"/>
  <c r="BE29"/>
  <c r="DG27" l="1"/>
  <c r="BE55" l="1"/>
</calcChain>
</file>

<file path=xl/sharedStrings.xml><?xml version="1.0" encoding="utf-8"?>
<sst xmlns="http://schemas.openxmlformats.org/spreadsheetml/2006/main" count="410" uniqueCount="269">
  <si>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</si>
  <si>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</si>
  <si>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</si>
  <si>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</si>
  <si>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</si>
  <si>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</si>
  <si>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</si>
  <si>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</si>
  <si>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</si>
  <si>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</si>
  <si>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</si>
  <si>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</si>
  <si>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</si>
  <si>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</si>
  <si>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</si>
  <si>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</si>
  <si>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</si>
  <si>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</si>
  <si>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</si>
  <si>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</si>
  <si>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</si>
  <si>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</si>
  <si>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</si>
  <si>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</si>
  <si>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</si>
  <si>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</si>
  <si>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</si>
  <si>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</si>
  <si>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</si>
  <si>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</si>
  <si>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</si>
  <si>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</si>
  <si>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</si>
  <si>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</si>
  <si>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</si>
  <si>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</si>
  <si>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</si>
  <si>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</si>
  <si>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Чистая прибыль (убыток)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</si>
  <si>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</si>
  <si>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</si>
  <si>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</si>
  <si>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</si>
  <si>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</si>
  <si>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</si>
  <si>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</si>
  <si>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</si>
  <si>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</si>
  <si>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</si>
  <si>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</si>
  <si>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</si>
  <si>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</si>
  <si>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</si>
  <si>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</si>
  <si>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</si>
  <si>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</si>
  <si>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</si>
  <si>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</si>
  <si>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видам деятельности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</si>
  <si>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</si>
  <si>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</si>
  <si>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</si>
  <si>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</si>
  <si>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</si>
  <si>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</si>
  <si>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</si>
  <si>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</si>
  <si>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</si>
  <si>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</si>
  <si>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</si>
  <si>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</si>
  <si>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</si>
  <si>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</si>
  <si>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</si>
  <si>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</si>
  <si>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</si>
  <si>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</si>
  <si>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</si>
  <si>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</si>
  <si>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</si>
  <si>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</si>
  <si>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</si>
  <si>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</si>
  <si>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</si>
  <si>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</si>
  <si>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</si>
  <si>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</si>
  <si>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</si>
  <si>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</si>
  <si>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</si>
  <si>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</si>
  <si>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</si>
  <si>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</si>
  <si>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</si>
  <si>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</si>
  <si>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</si>
  <si>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</si>
  <si>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</si>
  <si>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</si>
  <si>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</si>
  <si>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</si>
  <si>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</si>
  <si>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</si>
  <si>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</si>
  <si>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</si>
  <si>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</si>
  <si>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</si>
  <si>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</si>
  <si>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</si>
  <si>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</si>
  <si>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</si>
  <si>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</si>
  <si>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</si>
  <si>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</si>
  <si>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</si>
  <si>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</si>
  <si>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</si>
  <si>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</si>
  <si>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</si>
  <si>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</si>
  <si>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</si>
  <si>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</si>
  <si>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</si>
  <si>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</si>
  <si>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</si>
  <si>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</si>
  <si>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</si>
  <si>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</si>
  <si>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</si>
  <si>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</si>
  <si>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</si>
  <si>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</si>
  <si>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</si>
  <si>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</si>
  <si>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</si>
  <si>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</si>
  <si>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</si>
  <si>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</si>
  <si>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</si>
  <si>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</si>
  <si>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</si>
  <si>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</si>
  <si>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</si>
  <si>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</si>
  <si>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</si>
  <si>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</si>
  <si>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</si>
  <si>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</si>
  <si>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</si>
  <si>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</si>
  <si>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</si>
  <si>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</si>
  <si>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</si>
  <si>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</si>
  <si>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</si>
  <si>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</si>
  <si>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</si>
  <si>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</si>
  <si>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</si>
  <si>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</si>
  <si>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</si>
  <si>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</si>
  <si>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</si>
  <si>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</si>
  <si>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</si>
  <si>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</si>
  <si>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</si>
  <si>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</si>
  <si>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</si>
  <si>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</si>
  <si>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</si>
  <si>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</si>
  <si>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</si>
  <si>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</si>
  <si>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</si>
  <si>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</si>
  <si>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</si>
  <si>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</si>
  <si>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</si>
  <si>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</si>
  <si>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</si>
  <si>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</si>
  <si>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</si>
  <si>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</si>
  <si>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</si>
  <si>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</si>
  <si>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</si>
  <si>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</si>
  <si>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</si>
  <si>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</si>
  <si>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</si>
  <si>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</si>
  <si>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</si>
  <si>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</si>
  <si>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</si>
  <si>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</si>
  <si>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</si>
  <si>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</si>
  <si>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</si>
  <si>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</si>
  <si>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</si>
  <si>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</si>
  <si>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</si>
  <si>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</si>
  <si>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</si>
  <si>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</si>
  <si>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</si>
  <si>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</si>
  <si>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</si>
  <si>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</si>
  <si>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</si>
  <si>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</si>
  <si>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</si>
  <si>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</si>
  <si>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</si>
  <si>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</si>
  <si>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</si>
  <si>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</si>
  <si>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</si>
  <si>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</si>
  <si>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</si>
  <si>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</si>
  <si>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</si>
  <si>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</si>
  <si>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</si>
  <si>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</si>
  <si>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</si>
  <si>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</si>
  <si>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</si>
  <si>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</si>
  <si>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</si>
  <si>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</si>
  <si>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</si>
  <si>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</si>
  <si>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</si>
  <si>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</si>
  <si>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</si>
  <si>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</si>
  <si>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</si>
  <si>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</si>
  <si>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</si>
  <si>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</si>
  <si>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</si>
  <si>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</si>
  <si>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</si>
  <si>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</si>
  <si>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</si>
  <si>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</si>
  <si>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</si>
  <si>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</si>
  <si>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</si>
  <si>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</si>
  <si>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Благодер Вадим Антонович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</si>
  <si>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</si>
  <si>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</si>
  <si>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</si>
  <si>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</si>
  <si>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</si>
  <si>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2020</t>
  </si>
  <si>
    <t>Котельная ул. Конргессная, 5</t>
  </si>
  <si>
    <t>Фактические показатели за год, предшествующий базовому периоду, 2018 год</t>
  </si>
  <si>
    <t>Показатели, утвержденные на базовый период, 2019 год</t>
  </si>
  <si>
    <t>Предложение</t>
  </si>
  <si>
    <t>регулирования,  2020 год</t>
  </si>
  <si>
    <t>Приказ РЭК от 15.11.2017 №51/2017-т</t>
  </si>
  <si>
    <t xml:space="preserve">Приказ РЭК от 18.12.2018 №217/2018-т </t>
  </si>
  <si>
    <t>Котельная ул. Конгрессная, 5</t>
  </si>
  <si>
    <t>к предложению о размере цен (тарифов)</t>
  </si>
  <si>
    <t>Предложение на расчтный период регулирования, 2020 год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</si>
</sst>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2" fillId="0" borderId="0" xfId="1" applyFont="1" applyAlignment="1" applyProtection="1">
      <alignment horizontal="left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3" fontId="1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9"/>
  <sheetViews>
    <sheetView workbookViewId="0">
      <selection activeCell="CF23" sqref="CF23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245</v>
      </c>
    </row>
    <row r="10" spans="1:123" s="4" customFormat="1" ht="18.75">
      <c r="A10" s="33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4" customFormat="1" ht="18.75">
      <c r="A11" s="33" t="s">
        <v>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4" customFormat="1" ht="18.75">
      <c r="BI12" s="7" t="s">
        <v>5</v>
      </c>
      <c r="BK12" s="34" t="s">
        <v>258</v>
      </c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D12" s="5" t="s">
        <v>7</v>
      </c>
    </row>
    <row r="13" spans="1:123" s="6" customFormat="1" ht="10.5">
      <c r="BK13" s="32" t="s">
        <v>6</v>
      </c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</row>
    <row r="16" spans="1:123">
      <c r="S16" s="31" t="s">
        <v>257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</row>
    <row r="17" spans="19:105" s="6" customFormat="1" ht="10.5">
      <c r="S17" s="32" t="s">
        <v>8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</row>
    <row r="18" spans="19:105">
      <c r="S18" s="31" t="s">
        <v>249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</row>
    <row r="19" spans="19:105">
      <c r="S19" s="30" t="s">
        <v>259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DS3" sqref="DS3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9" customFormat="1" ht="18.7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10" spans="1:124">
      <c r="A10" s="10" t="s">
        <v>13</v>
      </c>
      <c r="U10" s="36" t="s">
        <v>257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</row>
    <row r="12" spans="1:124">
      <c r="A12" s="10" t="s">
        <v>14</v>
      </c>
      <c r="Z12" s="36" t="s">
        <v>249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</row>
    <row r="14" spans="1:124">
      <c r="A14" s="10" t="s">
        <v>15</v>
      </c>
      <c r="R14" s="37" t="s">
        <v>250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</row>
    <row r="16" spans="1:124">
      <c r="A16" s="10" t="s">
        <v>16</v>
      </c>
      <c r="R16" s="37" t="s">
        <v>251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</row>
    <row r="18" spans="1:123">
      <c r="A18" s="10" t="s">
        <v>17</v>
      </c>
      <c r="F18" s="35" t="s">
        <v>255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>
      <c r="A20" s="10" t="s">
        <v>18</v>
      </c>
      <c r="F20" s="35" t="s">
        <v>256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19</v>
      </c>
      <c r="T22" s="36" t="s">
        <v>252</v>
      </c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</row>
    <row r="24" spans="1:123">
      <c r="A24" s="10" t="s">
        <v>20</v>
      </c>
      <c r="X24" s="39" t="s">
        <v>253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21</v>
      </c>
      <c r="T26" s="35" t="s">
        <v>254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22</v>
      </c>
      <c r="F28" s="38" t="s">
        <v>254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DV97"/>
  <sheetViews>
    <sheetView tabSelected="1" zoomScaleNormal="100" workbookViewId="0">
      <selection activeCell="CB76" sqref="CB76:CB78"/>
    </sheetView>
  </sheetViews>
  <sheetFormatPr defaultColWidth="1.140625" defaultRowHeight="15.75"/>
  <cols>
    <col min="1" max="40" width="1.140625" style="97"/>
    <col min="41" max="41" width="3.42578125" style="97" customWidth="1"/>
    <col min="42" max="77" width="1.140625" style="97"/>
    <col min="78" max="78" width="0.85546875" style="97" customWidth="1"/>
    <col min="79" max="79" width="24.42578125" style="97" customWidth="1"/>
    <col min="80" max="80" width="23.28515625" style="97" customWidth="1"/>
    <col min="81" max="16384" width="1.140625" style="97"/>
  </cols>
  <sheetData>
    <row r="1" spans="1:102" s="95" customFormat="1" ht="11.25">
      <c r="CA1" s="96"/>
      <c r="CB1" s="96" t="s">
        <v>81</v>
      </c>
    </row>
    <row r="2" spans="1:102" s="95" customFormat="1" ht="11.25">
      <c r="CA2" s="96"/>
      <c r="CB2" s="96" t="s">
        <v>267</v>
      </c>
    </row>
    <row r="3" spans="1:102" ht="12" customHeight="1">
      <c r="CB3" s="96" t="s">
        <v>11</v>
      </c>
    </row>
    <row r="4" spans="1:102" ht="12" customHeight="1">
      <c r="CB4" s="96"/>
    </row>
    <row r="5" spans="1:102" s="99" customFormat="1" ht="18.75">
      <c r="A5" s="98" t="s">
        <v>82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7" spans="1:102" ht="18.75">
      <c r="A7" s="100" t="s">
        <v>249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</row>
    <row r="8" spans="1:102" ht="18.7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</row>
    <row r="9" spans="1:102" ht="18.75" customHeight="1">
      <c r="A9" s="100" t="s">
        <v>266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>
      <c r="A11" s="102" t="s">
        <v>23</v>
      </c>
      <c r="B11" s="103"/>
      <c r="C11" s="103"/>
      <c r="D11" s="103"/>
      <c r="E11" s="103"/>
      <c r="F11" s="103"/>
      <c r="G11" s="103"/>
      <c r="H11" s="104"/>
      <c r="I11" s="102" t="s">
        <v>25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4"/>
      <c r="AP11" s="102" t="s">
        <v>26</v>
      </c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5" t="s">
        <v>260</v>
      </c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7"/>
      <c r="CA11" s="50" t="s">
        <v>261</v>
      </c>
      <c r="CB11" s="25" t="s">
        <v>262</v>
      </c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3"/>
      <c r="CV11" s="23"/>
      <c r="CW11" s="23"/>
      <c r="CX11" s="23"/>
    </row>
    <row r="12" spans="1:102">
      <c r="A12" s="108" t="s">
        <v>24</v>
      </c>
      <c r="B12" s="109"/>
      <c r="C12" s="109"/>
      <c r="D12" s="109"/>
      <c r="E12" s="109"/>
      <c r="F12" s="109"/>
      <c r="G12" s="109"/>
      <c r="H12" s="110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10"/>
      <c r="AP12" s="108" t="s">
        <v>27</v>
      </c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1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3"/>
      <c r="CA12" s="50"/>
      <c r="CB12" s="26" t="s">
        <v>31</v>
      </c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3"/>
      <c r="CV12" s="23"/>
      <c r="CW12" s="23"/>
      <c r="CX12" s="23"/>
    </row>
    <row r="13" spans="1:102" ht="33.75" customHeight="1">
      <c r="A13" s="114"/>
      <c r="B13" s="115"/>
      <c r="C13" s="115"/>
      <c r="D13" s="115"/>
      <c r="E13" s="115"/>
      <c r="F13" s="115"/>
      <c r="G13" s="115"/>
      <c r="H13" s="116"/>
      <c r="I13" s="11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6"/>
      <c r="AP13" s="114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7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9"/>
      <c r="CA13" s="50"/>
      <c r="CB13" s="27" t="s">
        <v>263</v>
      </c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3"/>
      <c r="CV13" s="23"/>
      <c r="CW13" s="23"/>
      <c r="CX13" s="23"/>
    </row>
    <row r="14" spans="1:102" s="126" customFormat="1">
      <c r="A14" s="120" t="s">
        <v>34</v>
      </c>
      <c r="B14" s="120"/>
      <c r="C14" s="120"/>
      <c r="D14" s="120"/>
      <c r="E14" s="120"/>
      <c r="F14" s="120"/>
      <c r="G14" s="120"/>
      <c r="H14" s="120"/>
      <c r="I14" s="121" t="s">
        <v>83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0" t="s">
        <v>44</v>
      </c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2" t="s">
        <v>246</v>
      </c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3" t="s">
        <v>246</v>
      </c>
      <c r="CB14" s="124" t="s">
        <v>246</v>
      </c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</row>
    <row r="15" spans="1:102" s="126" customFormat="1">
      <c r="A15" s="120" t="s">
        <v>39</v>
      </c>
      <c r="B15" s="120"/>
      <c r="C15" s="120"/>
      <c r="D15" s="120"/>
      <c r="E15" s="120"/>
      <c r="F15" s="120"/>
      <c r="G15" s="120"/>
      <c r="H15" s="120"/>
      <c r="I15" s="121" t="s">
        <v>84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0" t="s">
        <v>44</v>
      </c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53" t="s">
        <v>246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127" t="s">
        <v>246</v>
      </c>
      <c r="CB15" s="53" t="s">
        <v>246</v>
      </c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</row>
    <row r="16" spans="1:102" s="126" customFormat="1">
      <c r="A16" s="120"/>
      <c r="B16" s="120"/>
      <c r="C16" s="120"/>
      <c r="D16" s="120"/>
      <c r="E16" s="120"/>
      <c r="F16" s="120"/>
      <c r="G16" s="120"/>
      <c r="H16" s="120"/>
      <c r="I16" s="121" t="s">
        <v>85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127"/>
      <c r="CB16" s="53"/>
    </row>
    <row r="17" spans="1:126">
      <c r="A17" s="120"/>
      <c r="B17" s="120"/>
      <c r="C17" s="120"/>
      <c r="D17" s="120"/>
      <c r="E17" s="120"/>
      <c r="F17" s="120"/>
      <c r="G17" s="120"/>
      <c r="H17" s="120"/>
      <c r="I17" s="121" t="s">
        <v>86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127"/>
      <c r="CB17" s="53"/>
    </row>
    <row r="18" spans="1:126">
      <c r="A18" s="120"/>
      <c r="B18" s="120"/>
      <c r="C18" s="120"/>
      <c r="D18" s="120"/>
      <c r="E18" s="120"/>
      <c r="F18" s="120"/>
      <c r="G18" s="120"/>
      <c r="H18" s="120"/>
      <c r="I18" s="121" t="s">
        <v>87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127"/>
      <c r="CB18" s="53"/>
    </row>
    <row r="19" spans="1:126">
      <c r="A19" s="120"/>
      <c r="B19" s="120"/>
      <c r="C19" s="120"/>
      <c r="D19" s="120"/>
      <c r="E19" s="120"/>
      <c r="F19" s="120"/>
      <c r="G19" s="120"/>
      <c r="H19" s="120"/>
      <c r="I19" s="121" t="s">
        <v>88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127"/>
      <c r="CB19" s="53"/>
    </row>
    <row r="20" spans="1:126">
      <c r="A20" s="120" t="s">
        <v>42</v>
      </c>
      <c r="B20" s="120"/>
      <c r="C20" s="120"/>
      <c r="D20" s="120"/>
      <c r="E20" s="120"/>
      <c r="F20" s="120"/>
      <c r="G20" s="120"/>
      <c r="H20" s="120"/>
      <c r="I20" s="121" t="s">
        <v>89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0" t="s">
        <v>90</v>
      </c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8" t="s">
        <v>246</v>
      </c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21" t="s">
        <v>246</v>
      </c>
      <c r="CB20" s="21" t="s">
        <v>246</v>
      </c>
    </row>
    <row r="21" spans="1:126">
      <c r="A21" s="120" t="s">
        <v>47</v>
      </c>
      <c r="B21" s="120"/>
      <c r="C21" s="120"/>
      <c r="D21" s="120"/>
      <c r="E21" s="120"/>
      <c r="F21" s="120"/>
      <c r="G21" s="120"/>
      <c r="H21" s="120"/>
      <c r="I21" s="121" t="s">
        <v>91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0" t="s">
        <v>90</v>
      </c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8" t="s">
        <v>246</v>
      </c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53" t="s">
        <v>246</v>
      </c>
      <c r="CB21" s="53" t="s">
        <v>246</v>
      </c>
    </row>
    <row r="22" spans="1:126">
      <c r="A22" s="120"/>
      <c r="B22" s="120"/>
      <c r="C22" s="120"/>
      <c r="D22" s="120"/>
      <c r="E22" s="120"/>
      <c r="F22" s="120"/>
      <c r="G22" s="120"/>
      <c r="H22" s="120"/>
      <c r="I22" s="121" t="s">
        <v>92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53"/>
      <c r="CB22" s="53"/>
    </row>
    <row r="23" spans="1:126">
      <c r="A23" s="120" t="s">
        <v>56</v>
      </c>
      <c r="B23" s="120"/>
      <c r="C23" s="120"/>
      <c r="D23" s="120"/>
      <c r="E23" s="120"/>
      <c r="F23" s="120"/>
      <c r="G23" s="120"/>
      <c r="H23" s="120"/>
      <c r="I23" s="121" t="s">
        <v>93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0" t="s">
        <v>95</v>
      </c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9">
        <v>2.9596300000000002</v>
      </c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30">
        <v>13.904400000000001</v>
      </c>
      <c r="CB23" s="130">
        <v>14.4085</v>
      </c>
    </row>
    <row r="24" spans="1:126">
      <c r="A24" s="120"/>
      <c r="B24" s="120"/>
      <c r="C24" s="120"/>
      <c r="D24" s="120"/>
      <c r="E24" s="120"/>
      <c r="F24" s="120"/>
      <c r="G24" s="120"/>
      <c r="H24" s="120"/>
      <c r="I24" s="121" t="s">
        <v>94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30"/>
      <c r="CB24" s="130"/>
    </row>
    <row r="25" spans="1:126">
      <c r="A25" s="120" t="s">
        <v>70</v>
      </c>
      <c r="B25" s="120"/>
      <c r="C25" s="120"/>
      <c r="D25" s="120"/>
      <c r="E25" s="120"/>
      <c r="F25" s="120"/>
      <c r="G25" s="120"/>
      <c r="H25" s="120"/>
      <c r="I25" s="121" t="s">
        <v>96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0" t="s">
        <v>95</v>
      </c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9">
        <f>BE23-0.308567</f>
        <v>2.6510630000000002</v>
      </c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31">
        <f>CA23-0.3142</f>
        <v>13.590200000000001</v>
      </c>
      <c r="CB25" s="131">
        <f>CB23-0.34713</f>
        <v>14.06137</v>
      </c>
    </row>
    <row r="26" spans="1:126">
      <c r="A26" s="120" t="s">
        <v>71</v>
      </c>
      <c r="B26" s="120"/>
      <c r="C26" s="120"/>
      <c r="D26" s="120"/>
      <c r="E26" s="120"/>
      <c r="F26" s="120"/>
      <c r="G26" s="120"/>
      <c r="H26" s="120"/>
      <c r="I26" s="121" t="s">
        <v>97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0" t="s">
        <v>98</v>
      </c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9">
        <v>4.6738</v>
      </c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31">
        <v>24.091999999999999</v>
      </c>
      <c r="CB26" s="131">
        <v>30.632400000000001</v>
      </c>
    </row>
    <row r="27" spans="1:126">
      <c r="A27" s="120" t="s">
        <v>99</v>
      </c>
      <c r="B27" s="120"/>
      <c r="C27" s="120"/>
      <c r="D27" s="120"/>
      <c r="E27" s="120"/>
      <c r="F27" s="120"/>
      <c r="G27" s="120"/>
      <c r="H27" s="120"/>
      <c r="I27" s="121" t="s">
        <v>100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0" t="s">
        <v>98</v>
      </c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9" t="s">
        <v>246</v>
      </c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31"/>
      <c r="CB27" s="131"/>
      <c r="DG27" s="132">
        <f>BE31+BE41+BE45*BE47*12/1000+BE52+BE62</f>
        <v>26.12537</v>
      </c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</row>
    <row r="28" spans="1:126">
      <c r="A28" s="120" t="s">
        <v>101</v>
      </c>
      <c r="B28" s="120"/>
      <c r="C28" s="120"/>
      <c r="D28" s="120"/>
      <c r="E28" s="120"/>
      <c r="F28" s="120"/>
      <c r="G28" s="120"/>
      <c r="H28" s="120"/>
      <c r="I28" s="121" t="s">
        <v>102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0" t="s">
        <v>98</v>
      </c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9" t="s">
        <v>246</v>
      </c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31"/>
      <c r="CB28" s="131"/>
    </row>
    <row r="29" spans="1:126">
      <c r="A29" s="120" t="s">
        <v>103</v>
      </c>
      <c r="B29" s="120"/>
      <c r="C29" s="120"/>
      <c r="D29" s="120"/>
      <c r="E29" s="120"/>
      <c r="F29" s="120"/>
      <c r="G29" s="120"/>
      <c r="H29" s="120"/>
      <c r="I29" s="121" t="s">
        <v>104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0" t="s">
        <v>98</v>
      </c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9">
        <f>BE26</f>
        <v>4.6738</v>
      </c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30">
        <f>CA26</f>
        <v>24.091999999999999</v>
      </c>
      <c r="CB29" s="130">
        <f>CB26</f>
        <v>30.632400000000001</v>
      </c>
    </row>
    <row r="30" spans="1:126">
      <c r="A30" s="120"/>
      <c r="B30" s="120"/>
      <c r="C30" s="120"/>
      <c r="D30" s="120"/>
      <c r="E30" s="120"/>
      <c r="F30" s="120"/>
      <c r="G30" s="120"/>
      <c r="H30" s="120"/>
      <c r="I30" s="121" t="s">
        <v>105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30"/>
      <c r="CB30" s="130"/>
    </row>
    <row r="31" spans="1:126">
      <c r="A31" s="120" t="s">
        <v>72</v>
      </c>
      <c r="B31" s="120"/>
      <c r="C31" s="120"/>
      <c r="D31" s="120"/>
      <c r="E31" s="120"/>
      <c r="F31" s="120"/>
      <c r="G31" s="120"/>
      <c r="H31" s="120"/>
      <c r="I31" s="121" t="s">
        <v>106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0" t="s">
        <v>98</v>
      </c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9">
        <v>2.5483799999999999</v>
      </c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31">
        <v>11.0031</v>
      </c>
      <c r="CB31" s="131">
        <v>12.694050000000001</v>
      </c>
    </row>
    <row r="32" spans="1:126">
      <c r="A32" s="120" t="s">
        <v>107</v>
      </c>
      <c r="B32" s="120"/>
      <c r="C32" s="120"/>
      <c r="D32" s="120"/>
      <c r="E32" s="120"/>
      <c r="F32" s="120"/>
      <c r="G32" s="120"/>
      <c r="H32" s="120"/>
      <c r="I32" s="121" t="s">
        <v>108</v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0" t="s">
        <v>98</v>
      </c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9" t="s">
        <v>246</v>
      </c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31"/>
      <c r="CB32" s="131"/>
    </row>
    <row r="33" spans="1:121">
      <c r="A33" s="120"/>
      <c r="B33" s="120"/>
      <c r="C33" s="120"/>
      <c r="D33" s="120"/>
      <c r="E33" s="120"/>
      <c r="F33" s="120"/>
      <c r="G33" s="120"/>
      <c r="H33" s="120"/>
      <c r="I33" s="121" t="s">
        <v>109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0" t="s">
        <v>111</v>
      </c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9" t="s">
        <v>246</v>
      </c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30"/>
      <c r="CB33" s="130"/>
    </row>
    <row r="34" spans="1:121">
      <c r="A34" s="120"/>
      <c r="B34" s="120"/>
      <c r="C34" s="120"/>
      <c r="D34" s="120"/>
      <c r="E34" s="120"/>
      <c r="F34" s="120"/>
      <c r="G34" s="120"/>
      <c r="H34" s="120"/>
      <c r="I34" s="121" t="s">
        <v>110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30"/>
      <c r="CB34" s="130"/>
    </row>
    <row r="35" spans="1:121">
      <c r="A35" s="120" t="s">
        <v>112</v>
      </c>
      <c r="B35" s="120"/>
      <c r="C35" s="120"/>
      <c r="D35" s="120"/>
      <c r="E35" s="120"/>
      <c r="F35" s="120"/>
      <c r="G35" s="120"/>
      <c r="H35" s="120"/>
      <c r="I35" s="121" t="s">
        <v>113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0" t="s">
        <v>98</v>
      </c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9">
        <f>BE31</f>
        <v>2.5483799999999999</v>
      </c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31">
        <f>CA31</f>
        <v>11.0031</v>
      </c>
      <c r="CB35" s="131">
        <f>CB31</f>
        <v>12.694050000000001</v>
      </c>
    </row>
    <row r="36" spans="1:121">
      <c r="A36" s="120"/>
      <c r="B36" s="120"/>
      <c r="C36" s="120"/>
      <c r="D36" s="120"/>
      <c r="E36" s="120"/>
      <c r="F36" s="120"/>
      <c r="G36" s="120"/>
      <c r="H36" s="120"/>
      <c r="I36" s="121" t="s">
        <v>109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0" t="s">
        <v>115</v>
      </c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2">
        <f>500.08/BE23</f>
        <v>168.9670668292996</v>
      </c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33">
        <f>2151.8/CA23</f>
        <v>154.75676764189754</v>
      </c>
      <c r="CB36" s="130">
        <f>2231.4/CB23</f>
        <v>154.86691883263353</v>
      </c>
    </row>
    <row r="37" spans="1:121">
      <c r="A37" s="120"/>
      <c r="B37" s="120"/>
      <c r="C37" s="120"/>
      <c r="D37" s="120"/>
      <c r="E37" s="120"/>
      <c r="F37" s="120"/>
      <c r="G37" s="120"/>
      <c r="H37" s="120"/>
      <c r="I37" s="121" t="s">
        <v>114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33"/>
      <c r="CB37" s="130"/>
    </row>
    <row r="38" spans="1:121" ht="15.75" customHeight="1">
      <c r="A38" s="120"/>
      <c r="B38" s="120"/>
      <c r="C38" s="120"/>
      <c r="D38" s="120"/>
      <c r="E38" s="120"/>
      <c r="F38" s="120"/>
      <c r="G38" s="120"/>
      <c r="H38" s="120"/>
      <c r="I38" s="121" t="s">
        <v>116</v>
      </c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34" t="s">
        <v>264</v>
      </c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5"/>
      <c r="CA38" s="136" t="s">
        <v>265</v>
      </c>
      <c r="CB38" s="148"/>
    </row>
    <row r="39" spans="1:121">
      <c r="A39" s="120"/>
      <c r="B39" s="120"/>
      <c r="C39" s="120"/>
      <c r="D39" s="120"/>
      <c r="E39" s="120"/>
      <c r="F39" s="120"/>
      <c r="G39" s="120"/>
      <c r="H39" s="120"/>
      <c r="I39" s="121" t="s">
        <v>117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8"/>
      <c r="CA39" s="151"/>
      <c r="CB39" s="149"/>
    </row>
    <row r="40" spans="1:121">
      <c r="A40" s="120"/>
      <c r="B40" s="120"/>
      <c r="C40" s="120"/>
      <c r="D40" s="120"/>
      <c r="E40" s="120"/>
      <c r="F40" s="120"/>
      <c r="G40" s="120"/>
      <c r="H40" s="120"/>
      <c r="I40" s="121" t="s">
        <v>118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40"/>
      <c r="CA40" s="152"/>
      <c r="CB40" s="150"/>
    </row>
    <row r="41" spans="1:121">
      <c r="A41" s="120" t="s">
        <v>73</v>
      </c>
      <c r="B41" s="120"/>
      <c r="C41" s="120"/>
      <c r="D41" s="120"/>
      <c r="E41" s="120"/>
      <c r="F41" s="120"/>
      <c r="G41" s="120"/>
      <c r="H41" s="120"/>
      <c r="I41" s="121" t="s">
        <v>119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0" t="s">
        <v>98</v>
      </c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9">
        <v>4.8338799999999997</v>
      </c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31">
        <v>4.8667999999999996</v>
      </c>
      <c r="CB41" s="131">
        <v>5.4329000000000001</v>
      </c>
    </row>
    <row r="42" spans="1:121">
      <c r="A42" s="120" t="s">
        <v>74</v>
      </c>
      <c r="B42" s="120"/>
      <c r="C42" s="120"/>
      <c r="D42" s="120"/>
      <c r="E42" s="120"/>
      <c r="F42" s="120"/>
      <c r="G42" s="120"/>
      <c r="H42" s="120"/>
      <c r="I42" s="121" t="s">
        <v>57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9" t="s">
        <v>246</v>
      </c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30"/>
      <c r="CB42" s="130"/>
    </row>
    <row r="43" spans="1:121">
      <c r="A43" s="120"/>
      <c r="B43" s="120"/>
      <c r="C43" s="120"/>
      <c r="D43" s="120"/>
      <c r="E43" s="120"/>
      <c r="F43" s="120"/>
      <c r="G43" s="120"/>
      <c r="H43" s="120"/>
      <c r="I43" s="121" t="s">
        <v>120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30"/>
      <c r="CB43" s="130"/>
    </row>
    <row r="44" spans="1:121">
      <c r="A44" s="120"/>
      <c r="B44" s="120"/>
      <c r="C44" s="120"/>
      <c r="D44" s="120"/>
      <c r="E44" s="120"/>
      <c r="F44" s="120"/>
      <c r="G44" s="120"/>
      <c r="H44" s="120"/>
      <c r="I44" s="121" t="s">
        <v>58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30"/>
      <c r="CB44" s="130"/>
    </row>
    <row r="45" spans="1:121">
      <c r="A45" s="120" t="s">
        <v>121</v>
      </c>
      <c r="B45" s="120"/>
      <c r="C45" s="120"/>
      <c r="D45" s="120"/>
      <c r="E45" s="120"/>
      <c r="F45" s="120"/>
      <c r="G45" s="120"/>
      <c r="H45" s="120"/>
      <c r="I45" s="121" t="s">
        <v>122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0" t="s">
        <v>60</v>
      </c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8">
        <v>2</v>
      </c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41">
        <v>4.5</v>
      </c>
      <c r="CB45" s="141">
        <v>4.5</v>
      </c>
    </row>
    <row r="46" spans="1:121">
      <c r="A46" s="120"/>
      <c r="B46" s="120"/>
      <c r="C46" s="120"/>
      <c r="D46" s="120"/>
      <c r="E46" s="120"/>
      <c r="F46" s="120"/>
      <c r="G46" s="120"/>
      <c r="H46" s="120"/>
      <c r="I46" s="121" t="s">
        <v>59</v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41"/>
      <c r="CB46" s="141"/>
    </row>
    <row r="47" spans="1:121">
      <c r="A47" s="120" t="s">
        <v>123</v>
      </c>
      <c r="B47" s="120"/>
      <c r="C47" s="120"/>
      <c r="D47" s="120"/>
      <c r="E47" s="120"/>
      <c r="F47" s="120"/>
      <c r="G47" s="120"/>
      <c r="H47" s="120"/>
      <c r="I47" s="121" t="s">
        <v>124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0" t="s">
        <v>36</v>
      </c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9">
        <f>824.16/BE45/12</f>
        <v>34.339999999999996</v>
      </c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30">
        <f>1602.96/CA45/12</f>
        <v>29.684444444444448</v>
      </c>
      <c r="CB47" s="130">
        <f>1650.4/CB45/12</f>
        <v>30.562962962962967</v>
      </c>
      <c r="DF47" s="132">
        <f>BE45*BE47*12</f>
        <v>824.15999999999985</v>
      </c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</row>
    <row r="48" spans="1:121">
      <c r="A48" s="120"/>
      <c r="B48" s="120"/>
      <c r="C48" s="120"/>
      <c r="D48" s="120"/>
      <c r="E48" s="120"/>
      <c r="F48" s="120"/>
      <c r="G48" s="120"/>
      <c r="H48" s="120"/>
      <c r="I48" s="121" t="s">
        <v>61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0" t="s">
        <v>62</v>
      </c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30"/>
      <c r="CB48" s="130"/>
    </row>
    <row r="49" spans="1:122">
      <c r="A49" s="120" t="s">
        <v>125</v>
      </c>
      <c r="B49" s="120"/>
      <c r="C49" s="120"/>
      <c r="D49" s="120"/>
      <c r="E49" s="120"/>
      <c r="F49" s="120"/>
      <c r="G49" s="120"/>
      <c r="H49" s="120"/>
      <c r="I49" s="121" t="s">
        <v>126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9" t="s">
        <v>246</v>
      </c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30"/>
      <c r="CB49" s="130"/>
    </row>
    <row r="50" spans="1:122">
      <c r="A50" s="120"/>
      <c r="B50" s="120"/>
      <c r="C50" s="120"/>
      <c r="D50" s="120"/>
      <c r="E50" s="120"/>
      <c r="F50" s="120"/>
      <c r="G50" s="120"/>
      <c r="H50" s="120"/>
      <c r="I50" s="121" t="s">
        <v>63</v>
      </c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30"/>
      <c r="CB50" s="130"/>
    </row>
    <row r="51" spans="1:122">
      <c r="A51" s="120"/>
      <c r="B51" s="120"/>
      <c r="C51" s="120"/>
      <c r="D51" s="120"/>
      <c r="E51" s="120"/>
      <c r="F51" s="120"/>
      <c r="G51" s="120"/>
      <c r="H51" s="120"/>
      <c r="I51" s="121" t="s">
        <v>64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30"/>
      <c r="CB51" s="130"/>
    </row>
    <row r="52" spans="1:122">
      <c r="A52" s="120" t="s">
        <v>75</v>
      </c>
      <c r="B52" s="120"/>
      <c r="C52" s="120"/>
      <c r="D52" s="120"/>
      <c r="E52" s="120"/>
      <c r="F52" s="120"/>
      <c r="G52" s="120"/>
      <c r="H52" s="120"/>
      <c r="I52" s="121" t="s">
        <v>127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0" t="s">
        <v>98</v>
      </c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9">
        <v>17.830449999999999</v>
      </c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31">
        <v>23.468699999999998</v>
      </c>
      <c r="CB52" s="131">
        <v>29.577200000000001</v>
      </c>
      <c r="DF52" s="142">
        <f>(2336.98+1867.83+2255.9+593+100+1636.21)/1000</f>
        <v>8.7899199999999986</v>
      </c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</row>
    <row r="53" spans="1:122">
      <c r="A53" s="120" t="s">
        <v>128</v>
      </c>
      <c r="B53" s="120"/>
      <c r="C53" s="120"/>
      <c r="D53" s="120"/>
      <c r="E53" s="120"/>
      <c r="F53" s="120"/>
      <c r="G53" s="120"/>
      <c r="H53" s="120"/>
      <c r="I53" s="121" t="s">
        <v>129</v>
      </c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0" t="s">
        <v>98</v>
      </c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9" t="s">
        <v>246</v>
      </c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31"/>
      <c r="CB53" s="131"/>
    </row>
    <row r="54" spans="1:122">
      <c r="A54" s="120" t="s">
        <v>130</v>
      </c>
      <c r="B54" s="120"/>
      <c r="C54" s="120"/>
      <c r="D54" s="120"/>
      <c r="E54" s="120"/>
      <c r="F54" s="120"/>
      <c r="G54" s="120"/>
      <c r="H54" s="120"/>
      <c r="I54" s="121" t="s">
        <v>131</v>
      </c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0" t="s">
        <v>98</v>
      </c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9" t="s">
        <v>246</v>
      </c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31"/>
      <c r="CB54" s="131"/>
    </row>
    <row r="55" spans="1:122">
      <c r="A55" s="120" t="s">
        <v>132</v>
      </c>
      <c r="B55" s="120"/>
      <c r="C55" s="120"/>
      <c r="D55" s="120"/>
      <c r="E55" s="120"/>
      <c r="F55" s="120"/>
      <c r="G55" s="120"/>
      <c r="H55" s="120"/>
      <c r="I55" s="121" t="s">
        <v>133</v>
      </c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0" t="s">
        <v>98</v>
      </c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9">
        <f>BE52</f>
        <v>17.830449999999999</v>
      </c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30">
        <f>CA52</f>
        <v>23.468699999999998</v>
      </c>
      <c r="CB55" s="130">
        <f>CB52</f>
        <v>29.577200000000001</v>
      </c>
    </row>
    <row r="56" spans="1:122">
      <c r="A56" s="120"/>
      <c r="B56" s="120"/>
      <c r="C56" s="120"/>
      <c r="D56" s="120"/>
      <c r="E56" s="120"/>
      <c r="F56" s="120"/>
      <c r="G56" s="120"/>
      <c r="H56" s="120"/>
      <c r="I56" s="121" t="s">
        <v>105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30"/>
      <c r="CB56" s="130"/>
    </row>
    <row r="57" spans="1:122">
      <c r="A57" s="120" t="s">
        <v>77</v>
      </c>
      <c r="B57" s="120"/>
      <c r="C57" s="120"/>
      <c r="D57" s="120"/>
      <c r="E57" s="120"/>
      <c r="F57" s="120"/>
      <c r="G57" s="120"/>
      <c r="H57" s="120"/>
      <c r="I57" s="121" t="s">
        <v>134</v>
      </c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9" t="s">
        <v>246</v>
      </c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31"/>
      <c r="CB57" s="131"/>
    </row>
    <row r="58" spans="1:122">
      <c r="A58" s="120"/>
      <c r="B58" s="120"/>
      <c r="C58" s="120"/>
      <c r="D58" s="120"/>
      <c r="E58" s="120"/>
      <c r="F58" s="120"/>
      <c r="G58" s="120"/>
      <c r="H58" s="120"/>
      <c r="I58" s="121" t="s">
        <v>135</v>
      </c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9" t="s">
        <v>246</v>
      </c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31"/>
      <c r="CB58" s="131"/>
    </row>
    <row r="59" spans="1:122">
      <c r="A59" s="120" t="s">
        <v>136</v>
      </c>
      <c r="B59" s="120"/>
      <c r="C59" s="120"/>
      <c r="D59" s="120"/>
      <c r="E59" s="120"/>
      <c r="F59" s="120"/>
      <c r="G59" s="120"/>
      <c r="H59" s="120"/>
      <c r="I59" s="121" t="s">
        <v>137</v>
      </c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0" t="s">
        <v>98</v>
      </c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9" t="s">
        <v>246</v>
      </c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31"/>
      <c r="CB59" s="131"/>
    </row>
    <row r="60" spans="1:122">
      <c r="A60" s="120" t="s">
        <v>138</v>
      </c>
      <c r="B60" s="120"/>
      <c r="C60" s="120"/>
      <c r="D60" s="120"/>
      <c r="E60" s="120"/>
      <c r="F60" s="120"/>
      <c r="G60" s="120"/>
      <c r="H60" s="120"/>
      <c r="I60" s="121" t="s">
        <v>139</v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0" t="s">
        <v>98</v>
      </c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9" t="s">
        <v>246</v>
      </c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31"/>
      <c r="CB60" s="131"/>
    </row>
    <row r="61" spans="1:122">
      <c r="A61" s="120"/>
      <c r="B61" s="120"/>
      <c r="C61" s="120"/>
      <c r="D61" s="120"/>
      <c r="E61" s="120"/>
      <c r="F61" s="120"/>
      <c r="G61" s="120"/>
      <c r="H61" s="120"/>
      <c r="I61" s="121" t="s">
        <v>92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9" t="s">
        <v>246</v>
      </c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31"/>
      <c r="CB61" s="131"/>
    </row>
    <row r="62" spans="1:122">
      <c r="A62" s="120" t="s">
        <v>140</v>
      </c>
      <c r="B62" s="120"/>
      <c r="C62" s="120"/>
      <c r="D62" s="120"/>
      <c r="E62" s="120"/>
      <c r="F62" s="120"/>
      <c r="G62" s="120"/>
      <c r="H62" s="120"/>
      <c r="I62" s="121" t="s">
        <v>141</v>
      </c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9">
        <v>8.8499999999999995E-2</v>
      </c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43">
        <v>0</v>
      </c>
      <c r="CB62" s="130">
        <v>0.21099999999999999</v>
      </c>
    </row>
    <row r="63" spans="1:122">
      <c r="A63" s="120"/>
      <c r="B63" s="120"/>
      <c r="C63" s="120"/>
      <c r="D63" s="120"/>
      <c r="E63" s="120"/>
      <c r="F63" s="120"/>
      <c r="G63" s="120"/>
      <c r="H63" s="120"/>
      <c r="I63" s="121" t="s">
        <v>142</v>
      </c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43"/>
      <c r="CB63" s="130"/>
    </row>
    <row r="64" spans="1:122">
      <c r="A64" s="120" t="s">
        <v>143</v>
      </c>
      <c r="B64" s="120"/>
      <c r="C64" s="120"/>
      <c r="D64" s="120"/>
      <c r="E64" s="120"/>
      <c r="F64" s="120"/>
      <c r="G64" s="120"/>
      <c r="H64" s="120"/>
      <c r="I64" s="121" t="s">
        <v>129</v>
      </c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0" t="s">
        <v>98</v>
      </c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9" t="s">
        <v>246</v>
      </c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31"/>
      <c r="CB64" s="131"/>
    </row>
    <row r="65" spans="1:80">
      <c r="A65" s="120" t="s">
        <v>144</v>
      </c>
      <c r="B65" s="120"/>
      <c r="C65" s="120"/>
      <c r="D65" s="120"/>
      <c r="E65" s="120"/>
      <c r="F65" s="120"/>
      <c r="G65" s="120"/>
      <c r="H65" s="120"/>
      <c r="I65" s="121" t="s">
        <v>131</v>
      </c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0" t="s">
        <v>98</v>
      </c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9" t="s">
        <v>246</v>
      </c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31"/>
      <c r="CB65" s="131"/>
    </row>
    <row r="66" spans="1:80">
      <c r="A66" s="120" t="s">
        <v>145</v>
      </c>
      <c r="B66" s="120"/>
      <c r="C66" s="120"/>
      <c r="D66" s="120"/>
      <c r="E66" s="120"/>
      <c r="F66" s="120"/>
      <c r="G66" s="120"/>
      <c r="H66" s="120"/>
      <c r="I66" s="121" t="s">
        <v>133</v>
      </c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0" t="s">
        <v>98</v>
      </c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9">
        <f>BE62</f>
        <v>8.8499999999999995E-2</v>
      </c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43">
        <v>0</v>
      </c>
      <c r="CB66" s="130">
        <f>CB62</f>
        <v>0.21099999999999999</v>
      </c>
    </row>
    <row r="67" spans="1:80">
      <c r="A67" s="120"/>
      <c r="B67" s="120"/>
      <c r="C67" s="120"/>
      <c r="D67" s="120"/>
      <c r="E67" s="120"/>
      <c r="F67" s="120"/>
      <c r="G67" s="120"/>
      <c r="H67" s="120"/>
      <c r="I67" s="121" t="s">
        <v>105</v>
      </c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43"/>
      <c r="CB67" s="130"/>
    </row>
    <row r="68" spans="1:80">
      <c r="A68" s="120" t="s">
        <v>146</v>
      </c>
      <c r="B68" s="120"/>
      <c r="C68" s="120"/>
      <c r="D68" s="120"/>
      <c r="E68" s="120"/>
      <c r="F68" s="120"/>
      <c r="G68" s="120"/>
      <c r="H68" s="120"/>
      <c r="I68" s="121" t="s">
        <v>147</v>
      </c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9" t="s">
        <v>246</v>
      </c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30"/>
      <c r="CB68" s="130"/>
    </row>
    <row r="69" spans="1:80">
      <c r="A69" s="120"/>
      <c r="B69" s="120"/>
      <c r="C69" s="120"/>
      <c r="D69" s="120"/>
      <c r="E69" s="120"/>
      <c r="F69" s="120"/>
      <c r="G69" s="120"/>
      <c r="H69" s="120"/>
      <c r="I69" s="121" t="s">
        <v>148</v>
      </c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30"/>
      <c r="CB69" s="130"/>
    </row>
    <row r="70" spans="1:80">
      <c r="A70" s="120"/>
      <c r="B70" s="120"/>
      <c r="C70" s="120"/>
      <c r="D70" s="120"/>
      <c r="E70" s="120"/>
      <c r="F70" s="120"/>
      <c r="G70" s="120"/>
      <c r="H70" s="120"/>
      <c r="I70" s="121" t="s">
        <v>142</v>
      </c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30"/>
      <c r="CB70" s="130"/>
    </row>
    <row r="71" spans="1:80">
      <c r="A71" s="120" t="s">
        <v>149</v>
      </c>
      <c r="B71" s="120"/>
      <c r="C71" s="120"/>
      <c r="D71" s="120"/>
      <c r="E71" s="120"/>
      <c r="F71" s="120"/>
      <c r="G71" s="120"/>
      <c r="H71" s="120"/>
      <c r="I71" s="121" t="s">
        <v>129</v>
      </c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0" t="s">
        <v>98</v>
      </c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9" t="s">
        <v>246</v>
      </c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31"/>
      <c r="CB71" s="131"/>
    </row>
    <row r="72" spans="1:80">
      <c r="A72" s="120" t="s">
        <v>150</v>
      </c>
      <c r="B72" s="120"/>
      <c r="C72" s="120"/>
      <c r="D72" s="120"/>
      <c r="E72" s="120"/>
      <c r="F72" s="120"/>
      <c r="G72" s="120"/>
      <c r="H72" s="120"/>
      <c r="I72" s="121" t="s">
        <v>131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0" t="s">
        <v>98</v>
      </c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9" t="s">
        <v>246</v>
      </c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31"/>
      <c r="CB72" s="131"/>
    </row>
    <row r="73" spans="1:80">
      <c r="A73" s="120" t="s">
        <v>151</v>
      </c>
      <c r="B73" s="120"/>
      <c r="C73" s="120"/>
      <c r="D73" s="120"/>
      <c r="E73" s="120"/>
      <c r="F73" s="120"/>
      <c r="G73" s="120"/>
      <c r="H73" s="120"/>
      <c r="I73" s="121" t="s">
        <v>133</v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0" t="s">
        <v>98</v>
      </c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9" t="s">
        <v>246</v>
      </c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31"/>
      <c r="CB73" s="131"/>
    </row>
    <row r="74" spans="1:80">
      <c r="A74" s="120"/>
      <c r="B74" s="120"/>
      <c r="C74" s="120"/>
      <c r="D74" s="120"/>
      <c r="E74" s="120"/>
      <c r="F74" s="120"/>
      <c r="G74" s="120"/>
      <c r="H74" s="120"/>
      <c r="I74" s="121" t="s">
        <v>105</v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9" t="s">
        <v>246</v>
      </c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31"/>
      <c r="CB74" s="131"/>
    </row>
    <row r="75" spans="1:80">
      <c r="A75" s="120" t="s">
        <v>152</v>
      </c>
      <c r="B75" s="120"/>
      <c r="C75" s="120"/>
      <c r="D75" s="120"/>
      <c r="E75" s="120"/>
      <c r="F75" s="120"/>
      <c r="G75" s="120"/>
      <c r="H75" s="120"/>
      <c r="I75" s="121" t="s">
        <v>38</v>
      </c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0" t="s">
        <v>98</v>
      </c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9">
        <f>BE26-BE52</f>
        <v>-13.156649999999999</v>
      </c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31">
        <v>0.62329999999999997</v>
      </c>
      <c r="CB75" s="131">
        <v>0.84419999999999995</v>
      </c>
    </row>
    <row r="76" spans="1:80">
      <c r="A76" s="120" t="s">
        <v>153</v>
      </c>
      <c r="B76" s="120"/>
      <c r="C76" s="120"/>
      <c r="D76" s="120"/>
      <c r="E76" s="120"/>
      <c r="F76" s="120"/>
      <c r="G76" s="120"/>
      <c r="H76" s="120"/>
      <c r="I76" s="121" t="s">
        <v>40</v>
      </c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0" t="s">
        <v>41</v>
      </c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33" t="s">
        <v>246</v>
      </c>
      <c r="BF76" s="133" t="e">
        <f t="shared" ref="BE76:BZ76" si="0">BF75/BF26*100</f>
        <v>#DIV/0!</v>
      </c>
      <c r="BG76" s="133" t="e">
        <f t="shared" si="0"/>
        <v>#DIV/0!</v>
      </c>
      <c r="BH76" s="133" t="e">
        <f t="shared" si="0"/>
        <v>#DIV/0!</v>
      </c>
      <c r="BI76" s="133" t="e">
        <f t="shared" si="0"/>
        <v>#DIV/0!</v>
      </c>
      <c r="BJ76" s="133" t="e">
        <f t="shared" si="0"/>
        <v>#DIV/0!</v>
      </c>
      <c r="BK76" s="133" t="e">
        <f t="shared" si="0"/>
        <v>#DIV/0!</v>
      </c>
      <c r="BL76" s="133" t="e">
        <f t="shared" si="0"/>
        <v>#DIV/0!</v>
      </c>
      <c r="BM76" s="133" t="e">
        <f t="shared" si="0"/>
        <v>#DIV/0!</v>
      </c>
      <c r="BN76" s="133" t="e">
        <f t="shared" si="0"/>
        <v>#DIV/0!</v>
      </c>
      <c r="BO76" s="133" t="e">
        <f t="shared" si="0"/>
        <v>#DIV/0!</v>
      </c>
      <c r="BP76" s="133" t="e">
        <f t="shared" si="0"/>
        <v>#DIV/0!</v>
      </c>
      <c r="BQ76" s="133" t="e">
        <f t="shared" si="0"/>
        <v>#DIV/0!</v>
      </c>
      <c r="BR76" s="133" t="e">
        <f t="shared" si="0"/>
        <v>#DIV/0!</v>
      </c>
      <c r="BS76" s="133" t="e">
        <f t="shared" si="0"/>
        <v>#DIV/0!</v>
      </c>
      <c r="BT76" s="133" t="e">
        <f t="shared" si="0"/>
        <v>#DIV/0!</v>
      </c>
      <c r="BU76" s="133" t="e">
        <f t="shared" si="0"/>
        <v>#DIV/0!</v>
      </c>
      <c r="BV76" s="133" t="e">
        <f t="shared" si="0"/>
        <v>#DIV/0!</v>
      </c>
      <c r="BW76" s="133" t="e">
        <f t="shared" si="0"/>
        <v>#DIV/0!</v>
      </c>
      <c r="BX76" s="133" t="e">
        <f t="shared" si="0"/>
        <v>#DIV/0!</v>
      </c>
      <c r="BY76" s="133" t="e">
        <f t="shared" si="0"/>
        <v>#DIV/0!</v>
      </c>
      <c r="BZ76" s="133" t="e">
        <f t="shared" si="0"/>
        <v>#DIV/0!</v>
      </c>
      <c r="CA76" s="133">
        <f>CA75/CA26*100</f>
        <v>2.5871658641872819</v>
      </c>
      <c r="CB76" s="133">
        <f>CB75/CB26*100</f>
        <v>2.7559055118110236</v>
      </c>
    </row>
    <row r="77" spans="1:80">
      <c r="A77" s="120"/>
      <c r="B77" s="120"/>
      <c r="C77" s="120"/>
      <c r="D77" s="120"/>
      <c r="E77" s="120"/>
      <c r="F77" s="120"/>
      <c r="G77" s="120"/>
      <c r="H77" s="120"/>
      <c r="I77" s="121" t="s">
        <v>154</v>
      </c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</row>
    <row r="78" spans="1:80">
      <c r="A78" s="120"/>
      <c r="B78" s="120"/>
      <c r="C78" s="120"/>
      <c r="D78" s="120"/>
      <c r="E78" s="120"/>
      <c r="F78" s="120"/>
      <c r="G78" s="120"/>
      <c r="H78" s="120"/>
      <c r="I78" s="121" t="s">
        <v>76</v>
      </c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</row>
    <row r="79" spans="1:80">
      <c r="A79" s="120" t="s">
        <v>155</v>
      </c>
      <c r="B79" s="120"/>
      <c r="C79" s="120"/>
      <c r="D79" s="120"/>
      <c r="E79" s="120"/>
      <c r="F79" s="120"/>
      <c r="G79" s="120"/>
      <c r="H79" s="120"/>
      <c r="I79" s="121" t="s">
        <v>54</v>
      </c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9" t="s">
        <v>246</v>
      </c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30"/>
      <c r="CB79" s="130"/>
    </row>
    <row r="80" spans="1:80">
      <c r="A80" s="120"/>
      <c r="B80" s="120"/>
      <c r="C80" s="120"/>
      <c r="D80" s="120"/>
      <c r="E80" s="120"/>
      <c r="F80" s="120"/>
      <c r="G80" s="120"/>
      <c r="H80" s="120"/>
      <c r="I80" s="121" t="s">
        <v>55</v>
      </c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30"/>
      <c r="CB80" s="130"/>
    </row>
    <row r="81" spans="1:80">
      <c r="A81" s="120"/>
      <c r="B81" s="120"/>
      <c r="C81" s="120"/>
      <c r="D81" s="120"/>
      <c r="E81" s="120"/>
      <c r="F81" s="120"/>
      <c r="G81" s="120"/>
      <c r="H81" s="120"/>
      <c r="I81" s="121" t="s">
        <v>78</v>
      </c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30"/>
      <c r="CB81" s="130"/>
    </row>
    <row r="82" spans="1:80">
      <c r="A82" s="120"/>
      <c r="B82" s="120"/>
      <c r="C82" s="120"/>
      <c r="D82" s="120"/>
      <c r="E82" s="120"/>
      <c r="F82" s="120"/>
      <c r="G82" s="120"/>
      <c r="H82" s="120"/>
      <c r="I82" s="121" t="s">
        <v>79</v>
      </c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30"/>
      <c r="CB82" s="130"/>
    </row>
    <row r="83" spans="1:80">
      <c r="A83" s="120"/>
      <c r="B83" s="120"/>
      <c r="C83" s="120"/>
      <c r="D83" s="120"/>
      <c r="E83" s="120"/>
      <c r="F83" s="120"/>
      <c r="G83" s="120"/>
      <c r="H83" s="120"/>
      <c r="I83" s="121" t="s">
        <v>80</v>
      </c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30"/>
      <c r="CB83" s="130"/>
    </row>
    <row r="85" spans="1:80" hidden="1"/>
    <row r="86" spans="1:80" hidden="1">
      <c r="A86" s="144" t="s">
        <v>156</v>
      </c>
      <c r="M86" s="145" t="s">
        <v>157</v>
      </c>
    </row>
    <row r="87" spans="1:80" hidden="1">
      <c r="M87" s="145" t="s">
        <v>158</v>
      </c>
    </row>
    <row r="88" spans="1:80" hidden="1">
      <c r="M88" s="145" t="s">
        <v>159</v>
      </c>
    </row>
    <row r="89" spans="1:80" hidden="1">
      <c r="M89" s="145" t="s">
        <v>244</v>
      </c>
    </row>
    <row r="90" spans="1:80" hidden="1"/>
    <row r="91" spans="1:80" hidden="1"/>
    <row r="92" spans="1:80" hidden="1"/>
    <row r="93" spans="1:80" hidden="1"/>
    <row r="95" spans="1:80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80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72" s="147" customFormat="1" ht="20.25">
      <c r="A97" s="146" t="s">
        <v>247</v>
      </c>
      <c r="BT97" s="147" t="s">
        <v>248</v>
      </c>
    </row>
  </sheetData>
  <mergeCells count="242">
    <mergeCell ref="A11:H11"/>
    <mergeCell ref="I11:AO11"/>
    <mergeCell ref="AP11:BD11"/>
    <mergeCell ref="BE14:BZ14"/>
    <mergeCell ref="I17:AO17"/>
    <mergeCell ref="I18:AO18"/>
    <mergeCell ref="A13:H13"/>
    <mergeCell ref="I13:AO13"/>
    <mergeCell ref="AP13:BD13"/>
    <mergeCell ref="I15:AO15"/>
    <mergeCell ref="A14:H14"/>
    <mergeCell ref="I14:AO14"/>
    <mergeCell ref="AP14:BD14"/>
    <mergeCell ref="A15:H19"/>
    <mergeCell ref="I16:AO16"/>
    <mergeCell ref="I24:AO24"/>
    <mergeCell ref="BE20:BZ20"/>
    <mergeCell ref="BE15:BZ19"/>
    <mergeCell ref="I19:AO19"/>
    <mergeCell ref="AP15:BD19"/>
    <mergeCell ref="DF52:DR52"/>
    <mergeCell ref="BE38:BZ40"/>
    <mergeCell ref="A12:H12"/>
    <mergeCell ref="I12:AO12"/>
    <mergeCell ref="AP12:BD12"/>
    <mergeCell ref="I23:AO23"/>
    <mergeCell ref="A20:H20"/>
    <mergeCell ref="I20:AO20"/>
    <mergeCell ref="AP20:BD20"/>
    <mergeCell ref="A23:H24"/>
    <mergeCell ref="AP23:BD24"/>
    <mergeCell ref="BE25:BZ25"/>
    <mergeCell ref="BE26:BZ26"/>
    <mergeCell ref="BE27:BZ27"/>
    <mergeCell ref="BE28:BZ28"/>
    <mergeCell ref="BE23:BZ24"/>
    <mergeCell ref="I22:AO22"/>
    <mergeCell ref="BE21:BZ22"/>
    <mergeCell ref="BE29:BZ30"/>
    <mergeCell ref="I31:AO31"/>
    <mergeCell ref="I26:AO26"/>
    <mergeCell ref="I27:AO27"/>
    <mergeCell ref="I28:AO28"/>
    <mergeCell ref="I29:AO29"/>
    <mergeCell ref="A27:H27"/>
    <mergeCell ref="AP27:BD27"/>
    <mergeCell ref="BE42:BZ44"/>
    <mergeCell ref="I38:AO38"/>
    <mergeCell ref="I39:AO39"/>
    <mergeCell ref="BE36:BZ37"/>
    <mergeCell ref="BE35:BZ35"/>
    <mergeCell ref="A25:H25"/>
    <mergeCell ref="I25:AO25"/>
    <mergeCell ref="AP25:BD25"/>
    <mergeCell ref="AP35:BD35"/>
    <mergeCell ref="AP48:BD48"/>
    <mergeCell ref="I47:AO47"/>
    <mergeCell ref="AP47:BD47"/>
    <mergeCell ref="I46:AO46"/>
    <mergeCell ref="I45:AO45"/>
    <mergeCell ref="I44:AO44"/>
    <mergeCell ref="I41:AO41"/>
    <mergeCell ref="AP45:BD46"/>
    <mergeCell ref="A47:H48"/>
    <mergeCell ref="I48:AO48"/>
    <mergeCell ref="AP59:BD59"/>
    <mergeCell ref="A59:H59"/>
    <mergeCell ref="I57:AO57"/>
    <mergeCell ref="I56:AO56"/>
    <mergeCell ref="I55:AO55"/>
    <mergeCell ref="BE54:BZ54"/>
    <mergeCell ref="A62:H63"/>
    <mergeCell ref="A55:H56"/>
    <mergeCell ref="AP55:BD56"/>
    <mergeCell ref="BE55:BZ56"/>
    <mergeCell ref="A71:H71"/>
    <mergeCell ref="I71:AO71"/>
    <mergeCell ref="I63:AO63"/>
    <mergeCell ref="I68:AO68"/>
    <mergeCell ref="I67:AO67"/>
    <mergeCell ref="I65:AO65"/>
    <mergeCell ref="I66:AO66"/>
    <mergeCell ref="I69:AO69"/>
    <mergeCell ref="BE75:BZ75"/>
    <mergeCell ref="I74:AO74"/>
    <mergeCell ref="I72:AO72"/>
    <mergeCell ref="I73:AO73"/>
    <mergeCell ref="AP72:BD72"/>
    <mergeCell ref="AP71:BD71"/>
    <mergeCell ref="BE62:BZ63"/>
    <mergeCell ref="BE66:BZ67"/>
    <mergeCell ref="BE64:BZ64"/>
    <mergeCell ref="BE65:BZ65"/>
    <mergeCell ref="I64:AO64"/>
    <mergeCell ref="BE71:BZ71"/>
    <mergeCell ref="I70:AO70"/>
    <mergeCell ref="AP62:BD63"/>
    <mergeCell ref="I62:AO62"/>
    <mergeCell ref="A73:H74"/>
    <mergeCell ref="AP73:BD74"/>
    <mergeCell ref="I79:AO79"/>
    <mergeCell ref="I78:AO78"/>
    <mergeCell ref="I77:AO77"/>
    <mergeCell ref="I76:AO76"/>
    <mergeCell ref="BE76:BZ78"/>
    <mergeCell ref="BE72:BZ72"/>
    <mergeCell ref="BE68:BZ70"/>
    <mergeCell ref="BE79:BZ83"/>
    <mergeCell ref="A75:H75"/>
    <mergeCell ref="I75:AO75"/>
    <mergeCell ref="AP75:BD75"/>
    <mergeCell ref="A76:H78"/>
    <mergeCell ref="AP76:BD78"/>
    <mergeCell ref="I83:AO83"/>
    <mergeCell ref="I82:AO82"/>
    <mergeCell ref="I80:AO80"/>
    <mergeCell ref="I81:AO81"/>
    <mergeCell ref="A68:H70"/>
    <mergeCell ref="AP68:BD70"/>
    <mergeCell ref="A79:H83"/>
    <mergeCell ref="AP79:BD83"/>
    <mergeCell ref="A72:H72"/>
    <mergeCell ref="BE57:BZ57"/>
    <mergeCell ref="A32:H32"/>
    <mergeCell ref="I32:AO32"/>
    <mergeCell ref="AP32:BD32"/>
    <mergeCell ref="A35:H35"/>
    <mergeCell ref="A66:H67"/>
    <mergeCell ref="AP66:BD67"/>
    <mergeCell ref="A64:H64"/>
    <mergeCell ref="AP64:BD64"/>
    <mergeCell ref="A65:H65"/>
    <mergeCell ref="AP65:BD65"/>
    <mergeCell ref="I53:AO53"/>
    <mergeCell ref="BE59:BZ59"/>
    <mergeCell ref="A54:H54"/>
    <mergeCell ref="I54:AO54"/>
    <mergeCell ref="A57:H58"/>
    <mergeCell ref="I59:AO59"/>
    <mergeCell ref="I58:AO58"/>
    <mergeCell ref="AP54:BD54"/>
    <mergeCell ref="A60:H61"/>
    <mergeCell ref="AP60:BD61"/>
    <mergeCell ref="AP57:BD58"/>
    <mergeCell ref="I60:AO60"/>
    <mergeCell ref="I61:AO61"/>
    <mergeCell ref="I34:AO34"/>
    <mergeCell ref="I33:AO33"/>
    <mergeCell ref="A31:H31"/>
    <mergeCell ref="AP31:BD31"/>
    <mergeCell ref="A42:H44"/>
    <mergeCell ref="AP42:BD44"/>
    <mergeCell ref="BE33:BZ34"/>
    <mergeCell ref="BE32:BZ32"/>
    <mergeCell ref="A53:H53"/>
    <mergeCell ref="AP53:BD53"/>
    <mergeCell ref="BE53:BZ53"/>
    <mergeCell ref="A52:H52"/>
    <mergeCell ref="AP52:BD52"/>
    <mergeCell ref="I49:AO49"/>
    <mergeCell ref="I50:AO50"/>
    <mergeCell ref="I51:AO51"/>
    <mergeCell ref="I52:AO52"/>
    <mergeCell ref="BE41:BZ41"/>
    <mergeCell ref="BE45:BZ46"/>
    <mergeCell ref="BE47:BZ48"/>
    <mergeCell ref="A49:H51"/>
    <mergeCell ref="AP49:BD51"/>
    <mergeCell ref="BE49:BZ51"/>
    <mergeCell ref="BE52:BZ52"/>
    <mergeCell ref="DG27:DV27"/>
    <mergeCell ref="DF47:DQ47"/>
    <mergeCell ref="BE31:BZ31"/>
    <mergeCell ref="A33:H34"/>
    <mergeCell ref="AP33:BD34"/>
    <mergeCell ref="I43:AO43"/>
    <mergeCell ref="A21:H22"/>
    <mergeCell ref="AP21:BD22"/>
    <mergeCell ref="I21:AO21"/>
    <mergeCell ref="A26:H26"/>
    <mergeCell ref="AP26:BD26"/>
    <mergeCell ref="A36:H37"/>
    <mergeCell ref="AP36:BD37"/>
    <mergeCell ref="I42:AO42"/>
    <mergeCell ref="I37:AO37"/>
    <mergeCell ref="I36:AO36"/>
    <mergeCell ref="A45:H46"/>
    <mergeCell ref="CA36:CA37"/>
    <mergeCell ref="CB36:CB37"/>
    <mergeCell ref="CA38:CA40"/>
    <mergeCell ref="CB38:CB40"/>
    <mergeCell ref="CA42:CA44"/>
    <mergeCell ref="CB42:CB44"/>
    <mergeCell ref="CA45:CA46"/>
    <mergeCell ref="CA79:CA83"/>
    <mergeCell ref="CB79:CB83"/>
    <mergeCell ref="BE11:BZ13"/>
    <mergeCell ref="CA11:CA13"/>
    <mergeCell ref="CB45:CB46"/>
    <mergeCell ref="CA47:CA48"/>
    <mergeCell ref="CB47:CB48"/>
    <mergeCell ref="CA49:CA51"/>
    <mergeCell ref="CB49:CB51"/>
    <mergeCell ref="CA55:CA56"/>
    <mergeCell ref="CB55:CB56"/>
    <mergeCell ref="CA62:CA63"/>
    <mergeCell ref="CB62:CB63"/>
    <mergeCell ref="CA15:CA19"/>
    <mergeCell ref="CB15:CB19"/>
    <mergeCell ref="CA21:CA22"/>
    <mergeCell ref="CB21:CB22"/>
    <mergeCell ref="CA23:CA24"/>
    <mergeCell ref="CB23:CB24"/>
    <mergeCell ref="CA29:CA30"/>
    <mergeCell ref="CB29:CB30"/>
    <mergeCell ref="CA33:CA34"/>
    <mergeCell ref="CB33:CB34"/>
    <mergeCell ref="BE58:BZ58"/>
    <mergeCell ref="A5:CB5"/>
    <mergeCell ref="A7:CB7"/>
    <mergeCell ref="A9:CB9"/>
    <mergeCell ref="CA66:CA67"/>
    <mergeCell ref="CB66:CB67"/>
    <mergeCell ref="CA68:CA70"/>
    <mergeCell ref="CB68:CB70"/>
    <mergeCell ref="CA76:CA78"/>
    <mergeCell ref="CB76:CB78"/>
    <mergeCell ref="BE60:BZ60"/>
    <mergeCell ref="BE61:BZ61"/>
    <mergeCell ref="BE73:BZ73"/>
    <mergeCell ref="BE74:BZ74"/>
    <mergeCell ref="A28:H28"/>
    <mergeCell ref="AP28:BD28"/>
    <mergeCell ref="A29:H30"/>
    <mergeCell ref="AP29:BD30"/>
    <mergeCell ref="I30:AO30"/>
    <mergeCell ref="A41:H41"/>
    <mergeCell ref="AP41:BD41"/>
    <mergeCell ref="A38:H40"/>
    <mergeCell ref="AP38:BD40"/>
    <mergeCell ref="I40:AO40"/>
    <mergeCell ref="I35:AO35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48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DW100"/>
  <sheetViews>
    <sheetView workbookViewId="0">
      <pane ySplit="5325" topLeftCell="A71" activePane="bottomLeft"/>
      <selection pane="bottomLeft" activeCell="DW21" sqref="DW21:DW33"/>
    </sheetView>
  </sheetViews>
  <sheetFormatPr defaultColWidth="1.140625" defaultRowHeight="15.7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.140625" style="1"/>
    <col min="106" max="106" width="3" style="1" customWidth="1"/>
    <col min="107" max="108" width="1.140625" style="1"/>
    <col min="109" max="109" width="2.28515625" style="1" customWidth="1"/>
    <col min="110" max="120" width="1.140625" style="1"/>
    <col min="121" max="121" width="2.7109375" style="1" customWidth="1"/>
    <col min="122" max="122" width="3.28515625" style="1" customWidth="1"/>
    <col min="123" max="123" width="1.140625" style="1"/>
    <col min="124" max="127" width="16.28515625" style="1" customWidth="1"/>
    <col min="128" max="16384" width="1.140625" style="1"/>
  </cols>
  <sheetData>
    <row r="1" spans="1:127" s="2" customFormat="1" ht="11.25">
      <c r="DT1" s="3"/>
      <c r="DW1" s="3" t="s">
        <v>160</v>
      </c>
    </row>
    <row r="2" spans="1:127" s="2" customFormat="1" ht="11.25">
      <c r="DT2" s="3"/>
      <c r="DW2" s="3" t="s">
        <v>10</v>
      </c>
    </row>
    <row r="3" spans="1:127" s="2" customFormat="1" ht="11.25">
      <c r="DT3" s="3"/>
      <c r="DW3" s="3" t="s">
        <v>11</v>
      </c>
    </row>
    <row r="6" spans="1:127" s="9" customFormat="1" ht="18.75">
      <c r="A6" s="40" t="s">
        <v>161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</row>
    <row r="7" spans="1:127" s="12" customFormat="1" ht="18.75"/>
    <row r="8" spans="1:127" s="12" customFormat="1" ht="18.75">
      <c r="A8" s="40" t="s">
        <v>249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</row>
    <row r="9" spans="1:127" s="15" customFormat="1" ht="18.7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</row>
    <row r="10" spans="1:127" s="15" customFormat="1" ht="18.75" customHeight="1">
      <c r="A10" s="40" t="s">
        <v>266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</row>
    <row r="12" spans="1:127">
      <c r="A12" s="57" t="s">
        <v>23</v>
      </c>
      <c r="B12" s="58"/>
      <c r="C12" s="58"/>
      <c r="D12" s="58"/>
      <c r="E12" s="58"/>
      <c r="F12" s="58"/>
      <c r="G12" s="58"/>
      <c r="H12" s="59"/>
      <c r="I12" s="57" t="s">
        <v>25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  <c r="AP12" s="57" t="s">
        <v>26</v>
      </c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57" t="s">
        <v>28</v>
      </c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9"/>
      <c r="CB12" s="57" t="s">
        <v>32</v>
      </c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9"/>
      <c r="CX12" s="41" t="s">
        <v>260</v>
      </c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3"/>
      <c r="DT12" s="63" t="s">
        <v>261</v>
      </c>
      <c r="DU12" s="64"/>
      <c r="DV12" s="63" t="s">
        <v>268</v>
      </c>
      <c r="DW12" s="64"/>
    </row>
    <row r="13" spans="1:127">
      <c r="A13" s="54" t="s">
        <v>24</v>
      </c>
      <c r="B13" s="55"/>
      <c r="C13" s="55"/>
      <c r="D13" s="55"/>
      <c r="E13" s="55"/>
      <c r="F13" s="55"/>
      <c r="G13" s="55"/>
      <c r="H13" s="56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6"/>
      <c r="AP13" s="54" t="s">
        <v>27</v>
      </c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F13" s="54" t="s">
        <v>29</v>
      </c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6"/>
      <c r="CB13" s="54" t="s">
        <v>33</v>
      </c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6"/>
      <c r="CX13" s="44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6"/>
      <c r="DT13" s="65"/>
      <c r="DU13" s="66"/>
      <c r="DV13" s="65"/>
      <c r="DW13" s="66"/>
    </row>
    <row r="14" spans="1:127" ht="15.75" customHeight="1">
      <c r="A14" s="54"/>
      <c r="B14" s="55"/>
      <c r="C14" s="55"/>
      <c r="D14" s="55"/>
      <c r="E14" s="55"/>
      <c r="F14" s="55"/>
      <c r="G14" s="55"/>
      <c r="H14" s="56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6"/>
      <c r="AP14" s="54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6"/>
      <c r="BF14" s="54" t="s">
        <v>30</v>
      </c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6"/>
      <c r="CB14" s="54" t="s">
        <v>65</v>
      </c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6"/>
      <c r="CX14" s="47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9"/>
      <c r="DT14" s="67"/>
      <c r="DU14" s="68"/>
      <c r="DV14" s="67"/>
      <c r="DW14" s="68"/>
    </row>
    <row r="15" spans="1:127" s="11" customFormat="1">
      <c r="A15" s="86"/>
      <c r="B15" s="87"/>
      <c r="C15" s="87"/>
      <c r="D15" s="87"/>
      <c r="E15" s="87"/>
      <c r="F15" s="87"/>
      <c r="G15" s="87"/>
      <c r="H15" s="88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6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8"/>
      <c r="BF15" s="73" t="s">
        <v>162</v>
      </c>
      <c r="BG15" s="74"/>
      <c r="BH15" s="74"/>
      <c r="BI15" s="74"/>
      <c r="BJ15" s="74"/>
      <c r="BK15" s="74"/>
      <c r="BL15" s="74"/>
      <c r="BM15" s="74"/>
      <c r="BN15" s="74"/>
      <c r="BO15" s="74"/>
      <c r="BP15" s="75"/>
      <c r="BQ15" s="73" t="s">
        <v>164</v>
      </c>
      <c r="BR15" s="74"/>
      <c r="BS15" s="74"/>
      <c r="BT15" s="74"/>
      <c r="BU15" s="74"/>
      <c r="BV15" s="74"/>
      <c r="BW15" s="74"/>
      <c r="BX15" s="74"/>
      <c r="BY15" s="74"/>
      <c r="BZ15" s="74"/>
      <c r="CA15" s="75"/>
      <c r="CB15" s="73" t="s">
        <v>162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5"/>
      <c r="CM15" s="73" t="s">
        <v>164</v>
      </c>
      <c r="CN15" s="74"/>
      <c r="CO15" s="74"/>
      <c r="CP15" s="74"/>
      <c r="CQ15" s="74"/>
      <c r="CR15" s="74"/>
      <c r="CS15" s="74"/>
      <c r="CT15" s="74"/>
      <c r="CU15" s="74"/>
      <c r="CV15" s="74"/>
      <c r="CW15" s="75"/>
      <c r="CX15" s="73" t="s">
        <v>162</v>
      </c>
      <c r="CY15" s="74"/>
      <c r="CZ15" s="74"/>
      <c r="DA15" s="74"/>
      <c r="DB15" s="74"/>
      <c r="DC15" s="74"/>
      <c r="DD15" s="74"/>
      <c r="DE15" s="74"/>
      <c r="DF15" s="74"/>
      <c r="DG15" s="74"/>
      <c r="DH15" s="75"/>
      <c r="DI15" s="73" t="s">
        <v>164</v>
      </c>
      <c r="DJ15" s="74"/>
      <c r="DK15" s="74"/>
      <c r="DL15" s="74"/>
      <c r="DM15" s="74"/>
      <c r="DN15" s="74"/>
      <c r="DO15" s="74"/>
      <c r="DP15" s="74"/>
      <c r="DQ15" s="74"/>
      <c r="DR15" s="74"/>
      <c r="DS15" s="75"/>
      <c r="DT15" s="19" t="s">
        <v>162</v>
      </c>
      <c r="DU15" s="28" t="s">
        <v>164</v>
      </c>
      <c r="DV15" s="19" t="s">
        <v>162</v>
      </c>
      <c r="DW15" s="28" t="s">
        <v>164</v>
      </c>
    </row>
    <row r="16" spans="1:127">
      <c r="A16" s="77"/>
      <c r="B16" s="78"/>
      <c r="C16" s="78"/>
      <c r="D16" s="78"/>
      <c r="E16" s="78"/>
      <c r="F16" s="78"/>
      <c r="G16" s="78"/>
      <c r="H16" s="79"/>
      <c r="I16" s="92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4"/>
      <c r="AP16" s="77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9"/>
      <c r="BF16" s="77" t="s">
        <v>163</v>
      </c>
      <c r="BG16" s="78"/>
      <c r="BH16" s="78"/>
      <c r="BI16" s="78"/>
      <c r="BJ16" s="78"/>
      <c r="BK16" s="78"/>
      <c r="BL16" s="78"/>
      <c r="BM16" s="78"/>
      <c r="BN16" s="78"/>
      <c r="BO16" s="78"/>
      <c r="BP16" s="79"/>
      <c r="BQ16" s="77" t="s">
        <v>163</v>
      </c>
      <c r="BR16" s="78"/>
      <c r="BS16" s="78"/>
      <c r="BT16" s="78"/>
      <c r="BU16" s="78"/>
      <c r="BV16" s="78"/>
      <c r="BW16" s="78"/>
      <c r="BX16" s="78"/>
      <c r="BY16" s="78"/>
      <c r="BZ16" s="78"/>
      <c r="CA16" s="79"/>
      <c r="CB16" s="77" t="s">
        <v>163</v>
      </c>
      <c r="CC16" s="78"/>
      <c r="CD16" s="78"/>
      <c r="CE16" s="78"/>
      <c r="CF16" s="78"/>
      <c r="CG16" s="78"/>
      <c r="CH16" s="78"/>
      <c r="CI16" s="78"/>
      <c r="CJ16" s="78"/>
      <c r="CK16" s="78"/>
      <c r="CL16" s="79"/>
      <c r="CM16" s="77" t="s">
        <v>163</v>
      </c>
      <c r="CN16" s="78"/>
      <c r="CO16" s="78"/>
      <c r="CP16" s="78"/>
      <c r="CQ16" s="78"/>
      <c r="CR16" s="78"/>
      <c r="CS16" s="78"/>
      <c r="CT16" s="78"/>
      <c r="CU16" s="78"/>
      <c r="CV16" s="78"/>
      <c r="CW16" s="79"/>
      <c r="CX16" s="77" t="s">
        <v>163</v>
      </c>
      <c r="CY16" s="78"/>
      <c r="CZ16" s="78"/>
      <c r="DA16" s="78"/>
      <c r="DB16" s="78"/>
      <c r="DC16" s="78"/>
      <c r="DD16" s="78"/>
      <c r="DE16" s="78"/>
      <c r="DF16" s="78"/>
      <c r="DG16" s="78"/>
      <c r="DH16" s="79"/>
      <c r="DI16" s="77" t="s">
        <v>163</v>
      </c>
      <c r="DJ16" s="78"/>
      <c r="DK16" s="78"/>
      <c r="DL16" s="78"/>
      <c r="DM16" s="78"/>
      <c r="DN16" s="78"/>
      <c r="DO16" s="78"/>
      <c r="DP16" s="78"/>
      <c r="DQ16" s="78"/>
      <c r="DR16" s="78"/>
      <c r="DS16" s="79"/>
      <c r="DT16" s="18" t="s">
        <v>163</v>
      </c>
      <c r="DU16" s="29" t="s">
        <v>163</v>
      </c>
      <c r="DV16" s="18" t="s">
        <v>163</v>
      </c>
      <c r="DW16" s="29" t="s">
        <v>163</v>
      </c>
    </row>
    <row r="17" spans="1:127">
      <c r="A17" s="51" t="s">
        <v>34</v>
      </c>
      <c r="B17" s="51"/>
      <c r="C17" s="51"/>
      <c r="D17" s="51"/>
      <c r="E17" s="51"/>
      <c r="F17" s="51"/>
      <c r="G17" s="51"/>
      <c r="H17" s="51"/>
      <c r="I17" s="52" t="s">
        <v>165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0"/>
      <c r="DU17" s="60"/>
      <c r="DV17" s="60"/>
      <c r="DW17" s="60"/>
    </row>
    <row r="18" spans="1:127">
      <c r="A18" s="51"/>
      <c r="B18" s="51"/>
      <c r="C18" s="51"/>
      <c r="D18" s="51"/>
      <c r="E18" s="51"/>
      <c r="F18" s="51"/>
      <c r="G18" s="51"/>
      <c r="H18" s="51"/>
      <c r="I18" s="52" t="s">
        <v>166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1"/>
      <c r="DU18" s="61"/>
      <c r="DV18" s="61"/>
      <c r="DW18" s="61"/>
    </row>
    <row r="19" spans="1:127">
      <c r="A19" s="51" t="s">
        <v>35</v>
      </c>
      <c r="B19" s="51"/>
      <c r="C19" s="51"/>
      <c r="D19" s="51"/>
      <c r="E19" s="51"/>
      <c r="F19" s="51"/>
      <c r="G19" s="51"/>
      <c r="H19" s="51"/>
      <c r="I19" s="52" t="s">
        <v>167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0"/>
      <c r="DU19" s="60"/>
      <c r="DV19" s="60"/>
      <c r="DW19" s="60"/>
    </row>
    <row r="20" spans="1:127">
      <c r="A20" s="51"/>
      <c r="B20" s="51"/>
      <c r="C20" s="51"/>
      <c r="D20" s="51"/>
      <c r="E20" s="51"/>
      <c r="F20" s="51"/>
      <c r="G20" s="51"/>
      <c r="H20" s="51"/>
      <c r="I20" s="52" t="s">
        <v>168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1"/>
      <c r="DU20" s="61"/>
      <c r="DV20" s="61"/>
      <c r="DW20" s="61"/>
    </row>
    <row r="21" spans="1:127">
      <c r="A21" s="51"/>
      <c r="B21" s="51"/>
      <c r="C21" s="51"/>
      <c r="D21" s="51"/>
      <c r="E21" s="51"/>
      <c r="F21" s="51"/>
      <c r="G21" s="51"/>
      <c r="H21" s="51"/>
      <c r="I21" s="52" t="s">
        <v>169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1" t="s">
        <v>197</v>
      </c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0"/>
      <c r="DU21" s="60"/>
      <c r="DV21" s="60"/>
      <c r="DW21" s="60"/>
    </row>
    <row r="22" spans="1:127">
      <c r="A22" s="51"/>
      <c r="B22" s="51"/>
      <c r="C22" s="51"/>
      <c r="D22" s="51"/>
      <c r="E22" s="51"/>
      <c r="F22" s="51"/>
      <c r="G22" s="51"/>
      <c r="H22" s="51"/>
      <c r="I22" s="52" t="s">
        <v>170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2"/>
      <c r="DU22" s="62"/>
      <c r="DV22" s="62"/>
      <c r="DW22" s="62"/>
    </row>
    <row r="23" spans="1:127">
      <c r="A23" s="51"/>
      <c r="B23" s="51"/>
      <c r="C23" s="51"/>
      <c r="D23" s="51"/>
      <c r="E23" s="51"/>
      <c r="F23" s="51"/>
      <c r="G23" s="51"/>
      <c r="H23" s="51"/>
      <c r="I23" s="52" t="s">
        <v>171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2"/>
      <c r="DU23" s="62"/>
      <c r="DV23" s="62"/>
      <c r="DW23" s="62"/>
    </row>
    <row r="24" spans="1:127">
      <c r="A24" s="51"/>
      <c r="B24" s="51"/>
      <c r="C24" s="51"/>
      <c r="D24" s="51"/>
      <c r="E24" s="51"/>
      <c r="F24" s="51"/>
      <c r="G24" s="51"/>
      <c r="H24" s="51"/>
      <c r="I24" s="52" t="s">
        <v>172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2"/>
      <c r="DU24" s="62"/>
      <c r="DV24" s="62"/>
      <c r="DW24" s="62"/>
    </row>
    <row r="25" spans="1:127">
      <c r="A25" s="51"/>
      <c r="B25" s="51"/>
      <c r="C25" s="51"/>
      <c r="D25" s="51"/>
      <c r="E25" s="51"/>
      <c r="F25" s="51"/>
      <c r="G25" s="51"/>
      <c r="H25" s="51"/>
      <c r="I25" s="52" t="s">
        <v>173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2"/>
      <c r="DU25" s="62"/>
      <c r="DV25" s="62"/>
      <c r="DW25" s="62"/>
    </row>
    <row r="26" spans="1:127">
      <c r="A26" s="51"/>
      <c r="B26" s="51"/>
      <c r="C26" s="51"/>
      <c r="D26" s="51"/>
      <c r="E26" s="51"/>
      <c r="F26" s="51"/>
      <c r="G26" s="51"/>
      <c r="H26" s="51"/>
      <c r="I26" s="52" t="s">
        <v>174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2"/>
      <c r="DU26" s="62"/>
      <c r="DV26" s="62"/>
      <c r="DW26" s="62"/>
    </row>
    <row r="27" spans="1:127">
      <c r="A27" s="51"/>
      <c r="B27" s="51"/>
      <c r="C27" s="51"/>
      <c r="D27" s="51"/>
      <c r="E27" s="51"/>
      <c r="F27" s="51"/>
      <c r="G27" s="51"/>
      <c r="H27" s="51"/>
      <c r="I27" s="52" t="s">
        <v>175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2"/>
      <c r="DU27" s="62"/>
      <c r="DV27" s="62"/>
      <c r="DW27" s="62"/>
    </row>
    <row r="28" spans="1:127">
      <c r="A28" s="51"/>
      <c r="B28" s="51"/>
      <c r="C28" s="51"/>
      <c r="D28" s="51"/>
      <c r="E28" s="51"/>
      <c r="F28" s="51"/>
      <c r="G28" s="51"/>
      <c r="H28" s="51"/>
      <c r="I28" s="52" t="s">
        <v>176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2"/>
      <c r="DU28" s="62"/>
      <c r="DV28" s="62"/>
      <c r="DW28" s="62"/>
    </row>
    <row r="29" spans="1:127">
      <c r="A29" s="51"/>
      <c r="B29" s="51"/>
      <c r="C29" s="51"/>
      <c r="D29" s="51"/>
      <c r="E29" s="51"/>
      <c r="F29" s="51"/>
      <c r="G29" s="51"/>
      <c r="H29" s="51"/>
      <c r="I29" s="52" t="s">
        <v>177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2"/>
      <c r="DU29" s="62"/>
      <c r="DV29" s="62"/>
      <c r="DW29" s="62"/>
    </row>
    <row r="30" spans="1:127">
      <c r="A30" s="51"/>
      <c r="B30" s="51"/>
      <c r="C30" s="51"/>
      <c r="D30" s="51"/>
      <c r="E30" s="51"/>
      <c r="F30" s="51"/>
      <c r="G30" s="51"/>
      <c r="H30" s="51"/>
      <c r="I30" s="52" t="s">
        <v>178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2"/>
      <c r="DU30" s="62"/>
      <c r="DV30" s="62"/>
      <c r="DW30" s="62"/>
    </row>
    <row r="31" spans="1:127">
      <c r="A31" s="51"/>
      <c r="B31" s="51"/>
      <c r="C31" s="51"/>
      <c r="D31" s="51"/>
      <c r="E31" s="51"/>
      <c r="F31" s="51"/>
      <c r="G31" s="51"/>
      <c r="H31" s="51"/>
      <c r="I31" s="52" t="s">
        <v>179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2"/>
      <c r="DU31" s="62"/>
      <c r="DV31" s="62"/>
      <c r="DW31" s="62"/>
    </row>
    <row r="32" spans="1:127">
      <c r="A32" s="51"/>
      <c r="B32" s="51"/>
      <c r="C32" s="51"/>
      <c r="D32" s="51"/>
      <c r="E32" s="51"/>
      <c r="F32" s="51"/>
      <c r="G32" s="51"/>
      <c r="H32" s="51"/>
      <c r="I32" s="52" t="s">
        <v>180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2"/>
      <c r="DU32" s="62"/>
      <c r="DV32" s="62"/>
      <c r="DW32" s="62"/>
    </row>
    <row r="33" spans="1:127">
      <c r="A33" s="51"/>
      <c r="B33" s="51"/>
      <c r="C33" s="51"/>
      <c r="D33" s="51"/>
      <c r="E33" s="51"/>
      <c r="F33" s="51"/>
      <c r="G33" s="51"/>
      <c r="H33" s="51"/>
      <c r="I33" s="52" t="s">
        <v>181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1"/>
      <c r="DU33" s="61"/>
      <c r="DV33" s="61"/>
      <c r="DW33" s="61"/>
    </row>
    <row r="34" spans="1:127">
      <c r="A34" s="51"/>
      <c r="B34" s="51"/>
      <c r="C34" s="51"/>
      <c r="D34" s="51"/>
      <c r="E34" s="51"/>
      <c r="F34" s="51"/>
      <c r="G34" s="51"/>
      <c r="H34" s="51"/>
      <c r="I34" s="52" t="s">
        <v>182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1" t="s">
        <v>192</v>
      </c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0"/>
      <c r="DU34" s="60"/>
      <c r="DV34" s="60"/>
      <c r="DW34" s="60"/>
    </row>
    <row r="35" spans="1:127">
      <c r="A35" s="51"/>
      <c r="B35" s="51"/>
      <c r="C35" s="51"/>
      <c r="D35" s="51"/>
      <c r="E35" s="51"/>
      <c r="F35" s="51"/>
      <c r="G35" s="51"/>
      <c r="H35" s="51"/>
      <c r="I35" s="52" t="s">
        <v>183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2"/>
      <c r="DU35" s="62"/>
      <c r="DV35" s="62"/>
      <c r="DW35" s="62"/>
    </row>
    <row r="36" spans="1:127">
      <c r="A36" s="51"/>
      <c r="B36" s="51"/>
      <c r="C36" s="51"/>
      <c r="D36" s="51"/>
      <c r="E36" s="51"/>
      <c r="F36" s="51"/>
      <c r="G36" s="51"/>
      <c r="H36" s="51"/>
      <c r="I36" s="52" t="s">
        <v>170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2"/>
      <c r="DU36" s="62"/>
      <c r="DV36" s="62"/>
      <c r="DW36" s="62"/>
    </row>
    <row r="37" spans="1:127">
      <c r="A37" s="51"/>
      <c r="B37" s="51"/>
      <c r="C37" s="51"/>
      <c r="D37" s="51"/>
      <c r="E37" s="51"/>
      <c r="F37" s="51"/>
      <c r="G37" s="51"/>
      <c r="H37" s="51"/>
      <c r="I37" s="52" t="s">
        <v>184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2"/>
      <c r="DU37" s="62"/>
      <c r="DV37" s="62"/>
      <c r="DW37" s="62"/>
    </row>
    <row r="38" spans="1:127">
      <c r="A38" s="51"/>
      <c r="B38" s="51"/>
      <c r="C38" s="51"/>
      <c r="D38" s="51"/>
      <c r="E38" s="51"/>
      <c r="F38" s="51"/>
      <c r="G38" s="51"/>
      <c r="H38" s="51"/>
      <c r="I38" s="52" t="s">
        <v>185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2"/>
      <c r="DU38" s="62"/>
      <c r="DV38" s="62"/>
      <c r="DW38" s="62"/>
    </row>
    <row r="39" spans="1:127">
      <c r="A39" s="51"/>
      <c r="B39" s="51"/>
      <c r="C39" s="51"/>
      <c r="D39" s="51"/>
      <c r="E39" s="51"/>
      <c r="F39" s="51"/>
      <c r="G39" s="51"/>
      <c r="H39" s="51"/>
      <c r="I39" s="52" t="s">
        <v>186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2"/>
      <c r="DU39" s="62"/>
      <c r="DV39" s="62"/>
      <c r="DW39" s="62"/>
    </row>
    <row r="40" spans="1:127">
      <c r="A40" s="51"/>
      <c r="B40" s="51"/>
      <c r="C40" s="51"/>
      <c r="D40" s="51"/>
      <c r="E40" s="51"/>
      <c r="F40" s="51"/>
      <c r="G40" s="51"/>
      <c r="H40" s="51"/>
      <c r="I40" s="52" t="s">
        <v>187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2"/>
      <c r="DU40" s="62"/>
      <c r="DV40" s="62"/>
      <c r="DW40" s="62"/>
    </row>
    <row r="41" spans="1:127">
      <c r="A41" s="51"/>
      <c r="B41" s="51"/>
      <c r="C41" s="51"/>
      <c r="D41" s="51"/>
      <c r="E41" s="51"/>
      <c r="F41" s="51"/>
      <c r="G41" s="51"/>
      <c r="H41" s="51"/>
      <c r="I41" s="52" t="s">
        <v>188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2"/>
      <c r="DU41" s="62"/>
      <c r="DV41" s="62"/>
      <c r="DW41" s="62"/>
    </row>
    <row r="42" spans="1:127">
      <c r="A42" s="51"/>
      <c r="B42" s="51"/>
      <c r="C42" s="51"/>
      <c r="D42" s="51"/>
      <c r="E42" s="51"/>
      <c r="F42" s="51"/>
      <c r="G42" s="51"/>
      <c r="H42" s="51"/>
      <c r="I42" s="52" t="s">
        <v>189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2"/>
      <c r="DU42" s="62"/>
      <c r="DV42" s="62"/>
      <c r="DW42" s="62"/>
    </row>
    <row r="43" spans="1:127">
      <c r="A43" s="51"/>
      <c r="B43" s="51"/>
      <c r="C43" s="51"/>
      <c r="D43" s="51"/>
      <c r="E43" s="51"/>
      <c r="F43" s="51"/>
      <c r="G43" s="51"/>
      <c r="H43" s="51"/>
      <c r="I43" s="52" t="s">
        <v>190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2"/>
      <c r="DU43" s="62"/>
      <c r="DV43" s="62"/>
      <c r="DW43" s="62"/>
    </row>
    <row r="44" spans="1:127">
      <c r="A44" s="51"/>
      <c r="B44" s="51"/>
      <c r="C44" s="51"/>
      <c r="D44" s="51"/>
      <c r="E44" s="51"/>
      <c r="F44" s="51"/>
      <c r="G44" s="51"/>
      <c r="H44" s="51"/>
      <c r="I44" s="52" t="s">
        <v>191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2"/>
      <c r="DU44" s="62"/>
      <c r="DV44" s="62"/>
      <c r="DW44" s="62"/>
    </row>
    <row r="45" spans="1:127">
      <c r="A45" s="51"/>
      <c r="B45" s="51"/>
      <c r="C45" s="51"/>
      <c r="D45" s="51"/>
      <c r="E45" s="51"/>
      <c r="F45" s="51"/>
      <c r="G45" s="51"/>
      <c r="H45" s="51"/>
      <c r="I45" s="52" t="s">
        <v>179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2"/>
      <c r="DU45" s="62"/>
      <c r="DV45" s="62"/>
      <c r="DW45" s="62"/>
    </row>
    <row r="46" spans="1:127">
      <c r="A46" s="51"/>
      <c r="B46" s="51"/>
      <c r="C46" s="51"/>
      <c r="D46" s="51"/>
      <c r="E46" s="51"/>
      <c r="F46" s="51"/>
      <c r="G46" s="51"/>
      <c r="H46" s="51"/>
      <c r="I46" s="52" t="s">
        <v>180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2"/>
      <c r="DU46" s="62"/>
      <c r="DV46" s="62"/>
      <c r="DW46" s="62"/>
    </row>
    <row r="47" spans="1:127">
      <c r="A47" s="51"/>
      <c r="B47" s="51"/>
      <c r="C47" s="51"/>
      <c r="D47" s="51"/>
      <c r="E47" s="51"/>
      <c r="F47" s="51"/>
      <c r="G47" s="51"/>
      <c r="H47" s="51"/>
      <c r="I47" s="52" t="s">
        <v>181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1"/>
      <c r="DU47" s="61"/>
      <c r="DV47" s="61"/>
      <c r="DW47" s="61"/>
    </row>
    <row r="48" spans="1:127">
      <c r="A48" s="51" t="s">
        <v>37</v>
      </c>
      <c r="B48" s="51"/>
      <c r="C48" s="51"/>
      <c r="D48" s="51"/>
      <c r="E48" s="51"/>
      <c r="F48" s="51"/>
      <c r="G48" s="51"/>
      <c r="H48" s="51"/>
      <c r="I48" s="52" t="s">
        <v>193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0"/>
      <c r="DU48" s="60"/>
      <c r="DV48" s="60"/>
      <c r="DW48" s="60"/>
    </row>
    <row r="49" spans="1:127">
      <c r="A49" s="51"/>
      <c r="B49" s="51"/>
      <c r="C49" s="51"/>
      <c r="D49" s="51"/>
      <c r="E49" s="51"/>
      <c r="F49" s="51"/>
      <c r="G49" s="51"/>
      <c r="H49" s="51"/>
      <c r="I49" s="52" t="s">
        <v>194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1"/>
      <c r="DU49" s="61"/>
      <c r="DV49" s="61"/>
      <c r="DW49" s="61"/>
    </row>
    <row r="50" spans="1:127">
      <c r="A50" s="51"/>
      <c r="B50" s="51"/>
      <c r="C50" s="51"/>
      <c r="D50" s="51"/>
      <c r="E50" s="51"/>
      <c r="F50" s="51"/>
      <c r="G50" s="51"/>
      <c r="H50" s="51"/>
      <c r="I50" s="52" t="s">
        <v>195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20"/>
      <c r="DU50" s="20"/>
      <c r="DV50" s="20"/>
      <c r="DW50" s="20"/>
    </row>
    <row r="51" spans="1:127">
      <c r="A51" s="51"/>
      <c r="B51" s="51"/>
      <c r="C51" s="51"/>
      <c r="D51" s="51"/>
      <c r="E51" s="51"/>
      <c r="F51" s="51"/>
      <c r="G51" s="51"/>
      <c r="H51" s="51"/>
      <c r="I51" s="52" t="s">
        <v>196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1" t="s">
        <v>197</v>
      </c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20"/>
      <c r="DU51" s="20"/>
      <c r="DV51" s="20"/>
      <c r="DW51" s="20"/>
    </row>
    <row r="52" spans="1:127">
      <c r="A52" s="51"/>
      <c r="B52" s="51"/>
      <c r="C52" s="51"/>
      <c r="D52" s="51"/>
      <c r="E52" s="51"/>
      <c r="F52" s="51"/>
      <c r="G52" s="51"/>
      <c r="H52" s="51"/>
      <c r="I52" s="52" t="s">
        <v>198</v>
      </c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1" t="s">
        <v>192</v>
      </c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0"/>
      <c r="DU52" s="60"/>
      <c r="DV52" s="60"/>
      <c r="DW52" s="60"/>
    </row>
    <row r="53" spans="1:127">
      <c r="A53" s="51"/>
      <c r="B53" s="51"/>
      <c r="C53" s="51"/>
      <c r="D53" s="51"/>
      <c r="E53" s="51"/>
      <c r="F53" s="51"/>
      <c r="G53" s="51"/>
      <c r="H53" s="51"/>
      <c r="I53" s="52" t="s">
        <v>199</v>
      </c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1"/>
      <c r="DU53" s="61"/>
      <c r="DV53" s="61"/>
      <c r="DW53" s="61"/>
    </row>
    <row r="54" spans="1:127">
      <c r="A54" s="51"/>
      <c r="B54" s="51"/>
      <c r="C54" s="51"/>
      <c r="D54" s="51"/>
      <c r="E54" s="51"/>
      <c r="F54" s="51"/>
      <c r="G54" s="51"/>
      <c r="H54" s="51"/>
      <c r="I54" s="52" t="s">
        <v>200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1" t="s">
        <v>192</v>
      </c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20"/>
      <c r="DU54" s="20"/>
      <c r="DV54" s="20"/>
      <c r="DW54" s="20"/>
    </row>
    <row r="55" spans="1:127">
      <c r="A55" s="51" t="s">
        <v>39</v>
      </c>
      <c r="B55" s="51"/>
      <c r="C55" s="51"/>
      <c r="D55" s="51"/>
      <c r="E55" s="51"/>
      <c r="F55" s="51"/>
      <c r="G55" s="51"/>
      <c r="H55" s="51"/>
      <c r="I55" s="52" t="s">
        <v>201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1" t="s">
        <v>192</v>
      </c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0"/>
      <c r="DU55" s="60"/>
      <c r="DV55" s="60"/>
      <c r="DW55" s="60"/>
    </row>
    <row r="56" spans="1:127">
      <c r="A56" s="51"/>
      <c r="B56" s="51"/>
      <c r="C56" s="51"/>
      <c r="D56" s="51"/>
      <c r="E56" s="51"/>
      <c r="F56" s="51"/>
      <c r="G56" s="51"/>
      <c r="H56" s="51"/>
      <c r="I56" s="52" t="s">
        <v>202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2"/>
      <c r="DU56" s="62"/>
      <c r="DV56" s="62"/>
      <c r="DW56" s="62"/>
    </row>
    <row r="57" spans="1:127">
      <c r="A57" s="51"/>
      <c r="B57" s="51"/>
      <c r="C57" s="51"/>
      <c r="D57" s="51"/>
      <c r="E57" s="51"/>
      <c r="F57" s="51"/>
      <c r="G57" s="51"/>
      <c r="H57" s="51"/>
      <c r="I57" s="52" t="s">
        <v>194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1"/>
      <c r="DU57" s="61"/>
      <c r="DV57" s="61"/>
      <c r="DW57" s="61"/>
    </row>
    <row r="58" spans="1:127">
      <c r="A58" s="51" t="s">
        <v>42</v>
      </c>
      <c r="B58" s="51"/>
      <c r="C58" s="51"/>
      <c r="D58" s="51"/>
      <c r="E58" s="51"/>
      <c r="F58" s="51"/>
      <c r="G58" s="51"/>
      <c r="H58" s="51"/>
      <c r="I58" s="52" t="s">
        <v>203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20"/>
      <c r="DU58" s="20"/>
      <c r="DV58" s="20"/>
      <c r="DW58" s="20"/>
    </row>
    <row r="59" spans="1:127">
      <c r="A59" s="51" t="s">
        <v>43</v>
      </c>
      <c r="B59" s="51"/>
      <c r="C59" s="51"/>
      <c r="D59" s="51"/>
      <c r="E59" s="51"/>
      <c r="F59" s="51"/>
      <c r="G59" s="51"/>
      <c r="H59" s="51"/>
      <c r="I59" s="52" t="s">
        <v>204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1" t="s">
        <v>192</v>
      </c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0"/>
      <c r="DU59" s="60"/>
      <c r="DV59" s="60"/>
      <c r="DW59" s="60"/>
    </row>
    <row r="60" spans="1:127">
      <c r="A60" s="51"/>
      <c r="B60" s="51"/>
      <c r="C60" s="51"/>
      <c r="D60" s="51"/>
      <c r="E60" s="51"/>
      <c r="F60" s="51"/>
      <c r="G60" s="51"/>
      <c r="H60" s="51"/>
      <c r="I60" s="52" t="s">
        <v>205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2"/>
      <c r="DU60" s="62"/>
      <c r="DV60" s="62"/>
      <c r="DW60" s="62"/>
    </row>
    <row r="61" spans="1:127">
      <c r="A61" s="51"/>
      <c r="B61" s="51"/>
      <c r="C61" s="51"/>
      <c r="D61" s="51"/>
      <c r="E61" s="51"/>
      <c r="F61" s="51"/>
      <c r="G61" s="51"/>
      <c r="H61" s="51"/>
      <c r="I61" s="52" t="s">
        <v>206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2"/>
      <c r="DU61" s="62"/>
      <c r="DV61" s="62"/>
      <c r="DW61" s="62"/>
    </row>
    <row r="62" spans="1:127">
      <c r="A62" s="51"/>
      <c r="B62" s="51"/>
      <c r="C62" s="51"/>
      <c r="D62" s="51"/>
      <c r="E62" s="51"/>
      <c r="F62" s="51"/>
      <c r="G62" s="51"/>
      <c r="H62" s="51"/>
      <c r="I62" s="52" t="s">
        <v>207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1"/>
      <c r="DU62" s="61"/>
      <c r="DV62" s="61"/>
      <c r="DW62" s="61"/>
    </row>
    <row r="63" spans="1:127">
      <c r="A63" s="51" t="s">
        <v>45</v>
      </c>
      <c r="B63" s="51"/>
      <c r="C63" s="51"/>
      <c r="D63" s="51"/>
      <c r="E63" s="51"/>
      <c r="F63" s="51"/>
      <c r="G63" s="51"/>
      <c r="H63" s="51"/>
      <c r="I63" s="52" t="s">
        <v>204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1" t="s">
        <v>192</v>
      </c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0"/>
      <c r="DU63" s="60"/>
      <c r="DV63" s="60"/>
      <c r="DW63" s="60"/>
    </row>
    <row r="64" spans="1:127">
      <c r="A64" s="51"/>
      <c r="B64" s="51"/>
      <c r="C64" s="51"/>
      <c r="D64" s="51"/>
      <c r="E64" s="51"/>
      <c r="F64" s="51"/>
      <c r="G64" s="51"/>
      <c r="H64" s="51"/>
      <c r="I64" s="52" t="s">
        <v>205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2"/>
      <c r="DU64" s="62"/>
      <c r="DV64" s="62"/>
      <c r="DW64" s="62"/>
    </row>
    <row r="65" spans="1:127">
      <c r="A65" s="51"/>
      <c r="B65" s="51"/>
      <c r="C65" s="51"/>
      <c r="D65" s="51"/>
      <c r="E65" s="51"/>
      <c r="F65" s="51"/>
      <c r="G65" s="51"/>
      <c r="H65" s="51"/>
      <c r="I65" s="52" t="s">
        <v>208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2"/>
      <c r="DU65" s="62"/>
      <c r="DV65" s="62"/>
      <c r="DW65" s="62"/>
    </row>
    <row r="66" spans="1:127">
      <c r="A66" s="51"/>
      <c r="B66" s="51"/>
      <c r="C66" s="51"/>
      <c r="D66" s="51"/>
      <c r="E66" s="51"/>
      <c r="F66" s="51"/>
      <c r="G66" s="51"/>
      <c r="H66" s="51"/>
      <c r="I66" s="52" t="s">
        <v>209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2"/>
      <c r="DU66" s="62"/>
      <c r="DV66" s="62"/>
      <c r="DW66" s="62"/>
    </row>
    <row r="67" spans="1:127">
      <c r="A67" s="51"/>
      <c r="B67" s="51"/>
      <c r="C67" s="51"/>
      <c r="D67" s="51"/>
      <c r="E67" s="51"/>
      <c r="F67" s="51"/>
      <c r="G67" s="51"/>
      <c r="H67" s="51"/>
      <c r="I67" s="52" t="s">
        <v>242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1"/>
      <c r="DU67" s="61"/>
      <c r="DV67" s="61"/>
      <c r="DW67" s="61"/>
    </row>
    <row r="68" spans="1:127">
      <c r="A68" s="51" t="s">
        <v>46</v>
      </c>
      <c r="B68" s="51"/>
      <c r="C68" s="51"/>
      <c r="D68" s="51"/>
      <c r="E68" s="51"/>
      <c r="F68" s="51"/>
      <c r="G68" s="51"/>
      <c r="H68" s="51"/>
      <c r="I68" s="52" t="s">
        <v>210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1" t="s">
        <v>41</v>
      </c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0"/>
      <c r="DU68" s="60"/>
      <c r="DV68" s="60"/>
      <c r="DW68" s="60"/>
    </row>
    <row r="69" spans="1:127">
      <c r="A69" s="51"/>
      <c r="B69" s="51"/>
      <c r="C69" s="51"/>
      <c r="D69" s="51"/>
      <c r="E69" s="51"/>
      <c r="F69" s="51"/>
      <c r="G69" s="51"/>
      <c r="H69" s="51"/>
      <c r="I69" s="52" t="s">
        <v>211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1"/>
      <c r="DU69" s="61"/>
      <c r="DV69" s="61"/>
      <c r="DW69" s="61"/>
    </row>
    <row r="70" spans="1:127">
      <c r="A70" s="51"/>
      <c r="B70" s="51"/>
      <c r="C70" s="51"/>
      <c r="D70" s="51"/>
      <c r="E70" s="51"/>
      <c r="F70" s="51"/>
      <c r="G70" s="51"/>
      <c r="H70" s="51"/>
      <c r="I70" s="52" t="s">
        <v>66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1" t="s">
        <v>41</v>
      </c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20"/>
      <c r="DU70" s="20"/>
      <c r="DV70" s="20"/>
      <c r="DW70" s="20"/>
    </row>
    <row r="71" spans="1:127">
      <c r="A71" s="51"/>
      <c r="B71" s="51"/>
      <c r="C71" s="51"/>
      <c r="D71" s="51"/>
      <c r="E71" s="51"/>
      <c r="F71" s="51"/>
      <c r="G71" s="51"/>
      <c r="H71" s="51"/>
      <c r="I71" s="52" t="s">
        <v>67</v>
      </c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1" t="s">
        <v>41</v>
      </c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20"/>
      <c r="DU71" s="20"/>
      <c r="DV71" s="20"/>
      <c r="DW71" s="20"/>
    </row>
    <row r="72" spans="1:127">
      <c r="A72" s="51"/>
      <c r="B72" s="51"/>
      <c r="C72" s="51"/>
      <c r="D72" s="51"/>
      <c r="E72" s="51"/>
      <c r="F72" s="51"/>
      <c r="G72" s="51"/>
      <c r="H72" s="51"/>
      <c r="I72" s="52" t="s">
        <v>68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1" t="s">
        <v>41</v>
      </c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20"/>
      <c r="DU72" s="20"/>
      <c r="DV72" s="20"/>
      <c r="DW72" s="20"/>
    </row>
    <row r="73" spans="1:127">
      <c r="A73" s="51"/>
      <c r="B73" s="51"/>
      <c r="C73" s="51"/>
      <c r="D73" s="51"/>
      <c r="E73" s="51"/>
      <c r="F73" s="51"/>
      <c r="G73" s="51"/>
      <c r="H73" s="51"/>
      <c r="I73" s="52" t="s">
        <v>69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1" t="s">
        <v>41</v>
      </c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20"/>
      <c r="DU73" s="20"/>
      <c r="DV73" s="20"/>
      <c r="DW73" s="20"/>
    </row>
    <row r="74" spans="1:127">
      <c r="A74" s="51" t="s">
        <v>47</v>
      </c>
      <c r="B74" s="51"/>
      <c r="C74" s="51"/>
      <c r="D74" s="51"/>
      <c r="E74" s="51"/>
      <c r="F74" s="51"/>
      <c r="G74" s="51"/>
      <c r="H74" s="51"/>
      <c r="I74" s="52" t="s">
        <v>243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20"/>
      <c r="DU74" s="20"/>
      <c r="DV74" s="20"/>
      <c r="DW74" s="20"/>
    </row>
    <row r="75" spans="1:127">
      <c r="A75" s="51" t="s">
        <v>48</v>
      </c>
      <c r="B75" s="51"/>
      <c r="C75" s="51"/>
      <c r="D75" s="51"/>
      <c r="E75" s="51"/>
      <c r="F75" s="51"/>
      <c r="G75" s="51"/>
      <c r="H75" s="51"/>
      <c r="I75" s="52" t="s">
        <v>212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1" t="s">
        <v>213</v>
      </c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20"/>
      <c r="DU75" s="20"/>
      <c r="DV75" s="20"/>
      <c r="DW75" s="20"/>
    </row>
    <row r="76" spans="1:127">
      <c r="A76" s="51"/>
      <c r="B76" s="51"/>
      <c r="C76" s="51"/>
      <c r="D76" s="51"/>
      <c r="E76" s="51"/>
      <c r="F76" s="51"/>
      <c r="G76" s="51"/>
      <c r="H76" s="51"/>
      <c r="I76" s="52" t="s">
        <v>214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1" t="s">
        <v>213</v>
      </c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20"/>
      <c r="DU76" s="20"/>
      <c r="DV76" s="20"/>
      <c r="DW76" s="20"/>
    </row>
    <row r="77" spans="1:127">
      <c r="A77" s="51" t="s">
        <v>50</v>
      </c>
      <c r="B77" s="51"/>
      <c r="C77" s="51"/>
      <c r="D77" s="51"/>
      <c r="E77" s="51"/>
      <c r="F77" s="51"/>
      <c r="G77" s="51"/>
      <c r="H77" s="51"/>
      <c r="I77" s="52" t="s">
        <v>215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1" t="s">
        <v>197</v>
      </c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20"/>
      <c r="DU77" s="20"/>
      <c r="DV77" s="20"/>
      <c r="DW77" s="20"/>
    </row>
    <row r="78" spans="1:127">
      <c r="A78" s="51" t="s">
        <v>51</v>
      </c>
      <c r="B78" s="51"/>
      <c r="C78" s="51"/>
      <c r="D78" s="51"/>
      <c r="E78" s="51"/>
      <c r="F78" s="51"/>
      <c r="G78" s="51"/>
      <c r="H78" s="51"/>
      <c r="I78" s="52" t="s">
        <v>216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1" t="s">
        <v>217</v>
      </c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80">
        <v>1729.95</v>
      </c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2"/>
      <c r="CB78" s="71">
        <v>1776.97</v>
      </c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>
        <v>1829.49</v>
      </c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153">
        <f>4673.8/2651.063*1000</f>
        <v>1762.9909210003684</v>
      </c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5"/>
      <c r="DT78" s="159">
        <v>1762.99</v>
      </c>
      <c r="DU78" s="159">
        <v>1785.26</v>
      </c>
      <c r="DV78" s="160">
        <f>'Листы12-14'!CB26/13152.3*1000000</f>
        <v>2329.0527132136585</v>
      </c>
      <c r="DW78" s="161"/>
    </row>
    <row r="79" spans="1:127">
      <c r="A79" s="51"/>
      <c r="B79" s="51"/>
      <c r="C79" s="51"/>
      <c r="D79" s="51"/>
      <c r="E79" s="51"/>
      <c r="F79" s="51"/>
      <c r="G79" s="51"/>
      <c r="H79" s="51"/>
      <c r="I79" s="52" t="s">
        <v>114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83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5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156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8"/>
      <c r="DT79" s="159"/>
      <c r="DU79" s="159"/>
      <c r="DV79" s="162"/>
      <c r="DW79" s="163"/>
    </row>
    <row r="80" spans="1:127">
      <c r="A80" s="72" t="s">
        <v>218</v>
      </c>
      <c r="B80" s="72"/>
      <c r="C80" s="72"/>
      <c r="D80" s="72"/>
      <c r="E80" s="72"/>
      <c r="F80" s="72"/>
      <c r="G80" s="72"/>
      <c r="H80" s="72"/>
      <c r="I80" s="52" t="s">
        <v>219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1" t="s">
        <v>217</v>
      </c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0"/>
      <c r="DU80" s="60"/>
      <c r="DV80" s="60"/>
      <c r="DW80" s="60"/>
    </row>
    <row r="81" spans="1:127">
      <c r="A81" s="72"/>
      <c r="B81" s="72"/>
      <c r="C81" s="72"/>
      <c r="D81" s="72"/>
      <c r="E81" s="72"/>
      <c r="F81" s="72"/>
      <c r="G81" s="72"/>
      <c r="H81" s="72"/>
      <c r="I81" s="52" t="s">
        <v>220</v>
      </c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1"/>
      <c r="DU81" s="61"/>
      <c r="DV81" s="61"/>
      <c r="DW81" s="61"/>
    </row>
    <row r="82" spans="1:127">
      <c r="A82" s="51" t="s">
        <v>221</v>
      </c>
      <c r="B82" s="51"/>
      <c r="C82" s="51"/>
      <c r="D82" s="51"/>
      <c r="E82" s="51"/>
      <c r="F82" s="51"/>
      <c r="G82" s="51"/>
      <c r="H82" s="51"/>
      <c r="I82" s="52" t="s">
        <v>222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1" t="s">
        <v>217</v>
      </c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20"/>
      <c r="DU82" s="20"/>
      <c r="DV82" s="20"/>
      <c r="DW82" s="20"/>
    </row>
    <row r="83" spans="1:127" ht="15.75" customHeight="1">
      <c r="A83" s="51"/>
      <c r="B83" s="51"/>
      <c r="C83" s="51"/>
      <c r="D83" s="51"/>
      <c r="E83" s="51"/>
      <c r="F83" s="51"/>
      <c r="G83" s="51"/>
      <c r="H83" s="51"/>
      <c r="I83" s="70" t="s">
        <v>238</v>
      </c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51" t="s">
        <v>217</v>
      </c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20"/>
      <c r="DU83" s="20"/>
      <c r="DV83" s="20"/>
      <c r="DW83" s="20"/>
    </row>
    <row r="84" spans="1:127" ht="15.75" customHeight="1">
      <c r="A84" s="51"/>
      <c r="B84" s="51"/>
      <c r="C84" s="51"/>
      <c r="D84" s="51"/>
      <c r="E84" s="51"/>
      <c r="F84" s="51"/>
      <c r="G84" s="51"/>
      <c r="H84" s="51"/>
      <c r="I84" s="70" t="s">
        <v>240</v>
      </c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51" t="s">
        <v>217</v>
      </c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20"/>
      <c r="DU84" s="20"/>
      <c r="DV84" s="20"/>
      <c r="DW84" s="20"/>
    </row>
    <row r="85" spans="1:127" ht="15.75" customHeight="1">
      <c r="A85" s="51"/>
      <c r="B85" s="51"/>
      <c r="C85" s="51"/>
      <c r="D85" s="51"/>
      <c r="E85" s="51"/>
      <c r="F85" s="51"/>
      <c r="G85" s="51"/>
      <c r="H85" s="51"/>
      <c r="I85" s="70" t="s">
        <v>239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51" t="s">
        <v>217</v>
      </c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20"/>
      <c r="DU85" s="20"/>
      <c r="DV85" s="20"/>
      <c r="DW85" s="20"/>
    </row>
    <row r="86" spans="1:127" ht="15.75" customHeight="1">
      <c r="A86" s="51"/>
      <c r="B86" s="51"/>
      <c r="C86" s="51"/>
      <c r="D86" s="51"/>
      <c r="E86" s="51"/>
      <c r="F86" s="51"/>
      <c r="G86" s="51"/>
      <c r="H86" s="51"/>
      <c r="I86" s="70" t="s">
        <v>241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51" t="s">
        <v>217</v>
      </c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20"/>
      <c r="DU86" s="20"/>
      <c r="DV86" s="20"/>
      <c r="DW86" s="20"/>
    </row>
    <row r="87" spans="1:127">
      <c r="A87" s="51" t="s">
        <v>223</v>
      </c>
      <c r="B87" s="51"/>
      <c r="C87" s="51"/>
      <c r="D87" s="51"/>
      <c r="E87" s="51"/>
      <c r="F87" s="51"/>
      <c r="G87" s="51"/>
      <c r="H87" s="51"/>
      <c r="I87" s="52" t="s">
        <v>224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1" t="s">
        <v>217</v>
      </c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0"/>
      <c r="DU87" s="60"/>
      <c r="DV87" s="60"/>
      <c r="DW87" s="60"/>
    </row>
    <row r="88" spans="1:127">
      <c r="A88" s="51"/>
      <c r="B88" s="51"/>
      <c r="C88" s="51"/>
      <c r="D88" s="51"/>
      <c r="E88" s="51"/>
      <c r="F88" s="51"/>
      <c r="G88" s="51"/>
      <c r="H88" s="51"/>
      <c r="I88" s="52" t="s">
        <v>225</v>
      </c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1"/>
      <c r="DU88" s="61"/>
      <c r="DV88" s="61"/>
      <c r="DW88" s="61"/>
    </row>
    <row r="89" spans="1:127">
      <c r="A89" s="51" t="s">
        <v>52</v>
      </c>
      <c r="B89" s="51"/>
      <c r="C89" s="51"/>
      <c r="D89" s="51"/>
      <c r="E89" s="51"/>
      <c r="F89" s="51"/>
      <c r="G89" s="51"/>
      <c r="H89" s="51"/>
      <c r="I89" s="52" t="s">
        <v>226</v>
      </c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0"/>
      <c r="DU89" s="60"/>
      <c r="DV89" s="60"/>
      <c r="DW89" s="60"/>
    </row>
    <row r="90" spans="1:127">
      <c r="A90" s="51"/>
      <c r="B90" s="51"/>
      <c r="C90" s="51"/>
      <c r="D90" s="51"/>
      <c r="E90" s="51"/>
      <c r="F90" s="51"/>
      <c r="G90" s="51"/>
      <c r="H90" s="51"/>
      <c r="I90" s="52" t="s">
        <v>227</v>
      </c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1"/>
      <c r="DU90" s="61"/>
      <c r="DV90" s="61"/>
      <c r="DW90" s="61"/>
    </row>
    <row r="91" spans="1:127">
      <c r="A91" s="51" t="s">
        <v>53</v>
      </c>
      <c r="B91" s="51"/>
      <c r="C91" s="51"/>
      <c r="D91" s="51"/>
      <c r="E91" s="51"/>
      <c r="F91" s="51"/>
      <c r="G91" s="51"/>
      <c r="H91" s="51"/>
      <c r="I91" s="52" t="s">
        <v>228</v>
      </c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1" t="s">
        <v>230</v>
      </c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0"/>
      <c r="DU91" s="60"/>
      <c r="DV91" s="60"/>
      <c r="DW91" s="60"/>
    </row>
    <row r="92" spans="1:127">
      <c r="A92" s="51"/>
      <c r="B92" s="51"/>
      <c r="C92" s="51"/>
      <c r="D92" s="51"/>
      <c r="E92" s="51"/>
      <c r="F92" s="51"/>
      <c r="G92" s="51"/>
      <c r="H92" s="51"/>
      <c r="I92" s="52" t="s">
        <v>229</v>
      </c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1" t="s">
        <v>231</v>
      </c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1"/>
      <c r="DU92" s="61"/>
      <c r="DV92" s="61"/>
      <c r="DW92" s="61"/>
    </row>
    <row r="93" spans="1:127">
      <c r="A93" s="51" t="s">
        <v>232</v>
      </c>
      <c r="B93" s="51"/>
      <c r="C93" s="51"/>
      <c r="D93" s="51"/>
      <c r="E93" s="51"/>
      <c r="F93" s="51"/>
      <c r="G93" s="51"/>
      <c r="H93" s="51"/>
      <c r="I93" s="52" t="s">
        <v>233</v>
      </c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1" t="s">
        <v>217</v>
      </c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20"/>
      <c r="DU93" s="20"/>
      <c r="DV93" s="20"/>
      <c r="DW93" s="20"/>
    </row>
    <row r="94" spans="1:127">
      <c r="A94" s="51" t="s">
        <v>234</v>
      </c>
      <c r="B94" s="51"/>
      <c r="C94" s="51"/>
      <c r="D94" s="51"/>
      <c r="E94" s="51"/>
      <c r="F94" s="51"/>
      <c r="G94" s="51"/>
      <c r="H94" s="51"/>
      <c r="I94" s="52" t="s">
        <v>235</v>
      </c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1" t="s">
        <v>236</v>
      </c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0"/>
      <c r="DU94" s="60"/>
      <c r="DV94" s="60"/>
      <c r="DW94" s="60"/>
    </row>
    <row r="95" spans="1:127">
      <c r="A95" s="51"/>
      <c r="B95" s="51"/>
      <c r="C95" s="51"/>
      <c r="D95" s="51"/>
      <c r="E95" s="51"/>
      <c r="F95" s="51"/>
      <c r="G95" s="51"/>
      <c r="H95" s="51"/>
      <c r="I95" s="52" t="s">
        <v>49</v>
      </c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1"/>
      <c r="DU95" s="61"/>
      <c r="DV95" s="61"/>
      <c r="DW95" s="61"/>
    </row>
    <row r="96" spans="1:127">
      <c r="A96" s="51"/>
      <c r="B96" s="51"/>
      <c r="C96" s="51"/>
      <c r="D96" s="51"/>
      <c r="E96" s="51"/>
      <c r="F96" s="51"/>
      <c r="G96" s="51"/>
      <c r="H96" s="51"/>
      <c r="I96" s="52" t="s">
        <v>237</v>
      </c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1" t="s">
        <v>236</v>
      </c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20"/>
      <c r="DU96" s="20"/>
      <c r="DV96" s="20"/>
      <c r="DW96" s="20"/>
    </row>
    <row r="97" spans="1:127">
      <c r="A97" s="51"/>
      <c r="B97" s="51"/>
      <c r="C97" s="51"/>
      <c r="D97" s="51"/>
      <c r="E97" s="51"/>
      <c r="F97" s="51"/>
      <c r="G97" s="51"/>
      <c r="H97" s="51"/>
      <c r="I97" s="52" t="s">
        <v>225</v>
      </c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1" t="s">
        <v>236</v>
      </c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20"/>
      <c r="DU97" s="20"/>
      <c r="DV97" s="20"/>
      <c r="DW97" s="20"/>
    </row>
    <row r="100" spans="1:127" s="14" customFormat="1" ht="20.25">
      <c r="A100" s="13" t="s">
        <v>247</v>
      </c>
      <c r="BK100" s="14" t="s">
        <v>248</v>
      </c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 t="s">
        <v>248</v>
      </c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</row>
  </sheetData>
  <mergeCells count="470">
    <mergeCell ref="CB14:CW14"/>
    <mergeCell ref="A12:H12"/>
    <mergeCell ref="I12:AO12"/>
    <mergeCell ref="AP12:BE12"/>
    <mergeCell ref="BF12:CA12"/>
    <mergeCell ref="CB12:CW12"/>
    <mergeCell ref="A14:H14"/>
    <mergeCell ref="I14:AO14"/>
    <mergeCell ref="AP14:BE14"/>
    <mergeCell ref="A13:H13"/>
    <mergeCell ref="I13:AO13"/>
    <mergeCell ref="AP13:BE13"/>
    <mergeCell ref="BF13:CA13"/>
    <mergeCell ref="CB13:CW13"/>
    <mergeCell ref="I16:AO16"/>
    <mergeCell ref="I17:AO17"/>
    <mergeCell ref="I18:AO18"/>
    <mergeCell ref="I19:AO19"/>
    <mergeCell ref="AP15:BE15"/>
    <mergeCell ref="I31:AO31"/>
    <mergeCell ref="I29:AO29"/>
    <mergeCell ref="I20:AO20"/>
    <mergeCell ref="BF14:CA14"/>
    <mergeCell ref="I36:AO36"/>
    <mergeCell ref="I34:AO34"/>
    <mergeCell ref="I35:AO35"/>
    <mergeCell ref="I33:AO33"/>
    <mergeCell ref="I32:AO32"/>
    <mergeCell ref="I30:AO30"/>
    <mergeCell ref="AP51:BE51"/>
    <mergeCell ref="I42:AO42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I49:AO49"/>
    <mergeCell ref="I37:AO37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A94:H95"/>
    <mergeCell ref="AP94:BE95"/>
    <mergeCell ref="BF94:BP95"/>
    <mergeCell ref="I75:AO75"/>
    <mergeCell ref="I76:AO76"/>
    <mergeCell ref="I77:AO77"/>
    <mergeCell ref="A75:H75"/>
    <mergeCell ref="DI16:DS16"/>
    <mergeCell ref="DI19:DS20"/>
    <mergeCell ref="CX17:DH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DI74:DS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I60:AO60"/>
    <mergeCell ref="A58:H58"/>
    <mergeCell ref="I58:AO58"/>
    <mergeCell ref="A50:H50"/>
    <mergeCell ref="A48:H49"/>
    <mergeCell ref="I51:AO51"/>
    <mergeCell ref="CM52:CW53"/>
    <mergeCell ref="CX52:DH53"/>
    <mergeCell ref="CX50:DH50"/>
    <mergeCell ref="DI50:DS50"/>
    <mergeCell ref="CB16:CL16"/>
    <mergeCell ref="CM16:CW16"/>
    <mergeCell ref="CB50:CL50"/>
    <mergeCell ref="CM50:CW50"/>
    <mergeCell ref="CX16:DH16"/>
    <mergeCell ref="DI21:DS33"/>
    <mergeCell ref="DI17:DS18"/>
    <mergeCell ref="DI72:DS72"/>
    <mergeCell ref="DI73:DS73"/>
    <mergeCell ref="CB68:CL69"/>
    <mergeCell ref="CM68:CW69"/>
    <mergeCell ref="CM59:CW62"/>
    <mergeCell ref="CX80:DH81"/>
    <mergeCell ref="BF54:BP54"/>
    <mergeCell ref="I53:AO53"/>
    <mergeCell ref="BF15:BP15"/>
    <mergeCell ref="BQ15:CA15"/>
    <mergeCell ref="AP50:BE50"/>
    <mergeCell ref="BF50:BP50"/>
    <mergeCell ref="CM51:CW51"/>
    <mergeCell ref="CX51:DH51"/>
    <mergeCell ref="DI51:DS51"/>
    <mergeCell ref="BQ21:CA33"/>
    <mergeCell ref="CB21:CL33"/>
    <mergeCell ref="CX48:DH49"/>
    <mergeCell ref="DI48:DS49"/>
    <mergeCell ref="BQ48:CA49"/>
    <mergeCell ref="CB48:CL49"/>
    <mergeCell ref="BQ50:CA50"/>
    <mergeCell ref="DI52:DS53"/>
    <mergeCell ref="AP19:BE20"/>
    <mergeCell ref="CB54:CL54"/>
    <mergeCell ref="CM54:CW54"/>
    <mergeCell ref="CX54:DH54"/>
    <mergeCell ref="DI54:DS54"/>
    <mergeCell ref="BQ71:CA71"/>
    <mergeCell ref="CB71:CL71"/>
    <mergeCell ref="CX55:DH57"/>
    <mergeCell ref="DI55:DS57"/>
    <mergeCell ref="CX68:DH69"/>
    <mergeCell ref="DI68:DS69"/>
    <mergeCell ref="CX70:DH70"/>
    <mergeCell ref="DI70:DS70"/>
    <mergeCell ref="CX71:DH71"/>
    <mergeCell ref="DI71:DS71"/>
    <mergeCell ref="CM63:CW67"/>
    <mergeCell ref="CM71:CW71"/>
    <mergeCell ref="CM70:CW70"/>
    <mergeCell ref="DI75:DS75"/>
    <mergeCell ref="CX76:DH76"/>
    <mergeCell ref="DI76:DS76"/>
    <mergeCell ref="CX77:DH77"/>
    <mergeCell ref="DI77:DS77"/>
    <mergeCell ref="BF21:BP33"/>
    <mergeCell ref="DI59:DS62"/>
    <mergeCell ref="CX58:DH58"/>
    <mergeCell ref="DI58:DS58"/>
    <mergeCell ref="BF58:BP58"/>
    <mergeCell ref="BQ58:CA58"/>
    <mergeCell ref="CB58:CL58"/>
    <mergeCell ref="CM58:CW58"/>
    <mergeCell ref="CB55:CL57"/>
    <mergeCell ref="CM55:CW57"/>
    <mergeCell ref="CX63:DH67"/>
    <mergeCell ref="DI63:DS67"/>
    <mergeCell ref="BF59:BP62"/>
    <mergeCell ref="BF63:BP67"/>
    <mergeCell ref="CX59:DH62"/>
    <mergeCell ref="BQ59:CA62"/>
    <mergeCell ref="CB59:CL62"/>
    <mergeCell ref="CB72:CL72"/>
    <mergeCell ref="BQ54:CA54"/>
    <mergeCell ref="CM72:CW72"/>
    <mergeCell ref="CX72:DH72"/>
    <mergeCell ref="CX74:DH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CX75:DH75"/>
    <mergeCell ref="CB74:CL74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I82:AO82"/>
    <mergeCell ref="CX82:DH82"/>
    <mergeCell ref="A82:H82"/>
    <mergeCell ref="AP82:BE82"/>
    <mergeCell ref="BF82:BP82"/>
    <mergeCell ref="BQ82:CA82"/>
    <mergeCell ref="DI82:DS82"/>
    <mergeCell ref="CB78:CL79"/>
    <mergeCell ref="CM78:CW79"/>
    <mergeCell ref="A78:H79"/>
    <mergeCell ref="AP78:BE79"/>
    <mergeCell ref="I78:AO78"/>
    <mergeCell ref="I79:AO79"/>
    <mergeCell ref="DI80:DS81"/>
    <mergeCell ref="CX78:DS79"/>
    <mergeCell ref="CB85:CL85"/>
    <mergeCell ref="CM85:CW85"/>
    <mergeCell ref="CX85:DH85"/>
    <mergeCell ref="DI85:DS85"/>
    <mergeCell ref="AP83:BE83"/>
    <mergeCell ref="BF83:BP83"/>
    <mergeCell ref="BQ83:CA83"/>
    <mergeCell ref="CB83:CL83"/>
    <mergeCell ref="CM83:CW83"/>
    <mergeCell ref="CX83:DH83"/>
    <mergeCell ref="DI83:DS83"/>
    <mergeCell ref="BQ84:CA84"/>
    <mergeCell ref="CB84:CL84"/>
    <mergeCell ref="CM84:CW84"/>
    <mergeCell ref="CX84:DH84"/>
    <mergeCell ref="DI84:DS84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DI86:DS86"/>
    <mergeCell ref="I87:AO87"/>
    <mergeCell ref="CX87:DH88"/>
    <mergeCell ref="DI87:DS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A89:H90"/>
    <mergeCell ref="AP89:BE90"/>
    <mergeCell ref="BF89:BP90"/>
    <mergeCell ref="DI89:DS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I91:DS92"/>
    <mergeCell ref="A91:H92"/>
    <mergeCell ref="DI96:DS96"/>
    <mergeCell ref="I95:AO95"/>
    <mergeCell ref="BQ94:CA95"/>
    <mergeCell ref="CB94:CL95"/>
    <mergeCell ref="CM94:CW95"/>
    <mergeCell ref="CM93:CW93"/>
    <mergeCell ref="CX93:DH93"/>
    <mergeCell ref="DI93:DS93"/>
    <mergeCell ref="DI94:DS95"/>
    <mergeCell ref="I94:AO94"/>
    <mergeCell ref="DI97:DS97"/>
    <mergeCell ref="A52:H53"/>
    <mergeCell ref="AP52:BE53"/>
    <mergeCell ref="BF52:BP53"/>
    <mergeCell ref="BQ52:CA53"/>
    <mergeCell ref="CB52:CL53"/>
    <mergeCell ref="CM96:CW96"/>
    <mergeCell ref="CX96:DH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BF93:BP93"/>
    <mergeCell ref="BF51:BP51"/>
    <mergeCell ref="BQ51:CA51"/>
    <mergeCell ref="CB51:CL51"/>
    <mergeCell ref="CM48:CW49"/>
    <mergeCell ref="CM97:CW97"/>
    <mergeCell ref="CX97:DH97"/>
    <mergeCell ref="CM91:CW92"/>
    <mergeCell ref="CX91:DH92"/>
    <mergeCell ref="CX94:DH95"/>
    <mergeCell ref="CX89:DH90"/>
    <mergeCell ref="BQ93:CA93"/>
    <mergeCell ref="CB93:CL93"/>
    <mergeCell ref="CX86:DH86"/>
    <mergeCell ref="CB82:CL82"/>
    <mergeCell ref="CM82:CW82"/>
    <mergeCell ref="CB76:CL76"/>
    <mergeCell ref="BQ73:CA73"/>
    <mergeCell ref="CB73:CL73"/>
    <mergeCell ref="CM73:CW73"/>
    <mergeCell ref="CX73:DH73"/>
    <mergeCell ref="CM76:CW76"/>
    <mergeCell ref="BF74:BP74"/>
    <mergeCell ref="BQ74:CA74"/>
    <mergeCell ref="BQ85:CA85"/>
    <mergeCell ref="A34:H47"/>
    <mergeCell ref="AP34:BE47"/>
    <mergeCell ref="BF34:BP47"/>
    <mergeCell ref="BQ34:CA47"/>
    <mergeCell ref="CB34:CL47"/>
    <mergeCell ref="CM34:CW47"/>
    <mergeCell ref="CX34:DH47"/>
    <mergeCell ref="DI34:DS47"/>
    <mergeCell ref="A17:H18"/>
    <mergeCell ref="CM17:CW18"/>
    <mergeCell ref="CX21:DH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CX19:DH20"/>
    <mergeCell ref="I38:AO38"/>
    <mergeCell ref="DT12:DU14"/>
    <mergeCell ref="DV12:DW14"/>
    <mergeCell ref="A6:DW6"/>
    <mergeCell ref="A8:DW8"/>
    <mergeCell ref="A10:DW10"/>
    <mergeCell ref="CX12:DS14"/>
    <mergeCell ref="DT17:DT18"/>
    <mergeCell ref="DT19:DT20"/>
    <mergeCell ref="DT21:DT33"/>
    <mergeCell ref="CB15:CL15"/>
    <mergeCell ref="CM15:CW15"/>
    <mergeCell ref="CX15:DH15"/>
    <mergeCell ref="DI15:DS15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DT34:DT47"/>
    <mergeCell ref="DT48:DT49"/>
    <mergeCell ref="DT52:DT53"/>
    <mergeCell ref="DT55:DT57"/>
    <mergeCell ref="DT59:DT62"/>
    <mergeCell ref="DT63:DT67"/>
    <mergeCell ref="DT68:DT69"/>
    <mergeCell ref="DT78:DT79"/>
    <mergeCell ref="DT80:DT81"/>
    <mergeCell ref="DT87:DT88"/>
    <mergeCell ref="DT89:DT90"/>
    <mergeCell ref="DT91:DT92"/>
    <mergeCell ref="DT94:DT95"/>
    <mergeCell ref="DU17:DU18"/>
    <mergeCell ref="DV17:DV18"/>
    <mergeCell ref="DW17:DW18"/>
    <mergeCell ref="DU19:DU20"/>
    <mergeCell ref="DV19:DV20"/>
    <mergeCell ref="DW19:DW20"/>
    <mergeCell ref="DU21:DU33"/>
    <mergeCell ref="DV21:DV33"/>
    <mergeCell ref="DW21:DW33"/>
    <mergeCell ref="DU34:DU47"/>
    <mergeCell ref="DV34:DV47"/>
    <mergeCell ref="DW34:DW47"/>
    <mergeCell ref="DU48:DU49"/>
    <mergeCell ref="DV48:DV49"/>
    <mergeCell ref="DW48:DW49"/>
    <mergeCell ref="DU52:DU53"/>
    <mergeCell ref="DV52:DV53"/>
    <mergeCell ref="DW52:DW53"/>
    <mergeCell ref="DU55:DU57"/>
    <mergeCell ref="DV55:DV57"/>
    <mergeCell ref="DU78:DU79"/>
    <mergeCell ref="DU80:DU81"/>
    <mergeCell ref="DV80:DV81"/>
    <mergeCell ref="DW80:DW81"/>
    <mergeCell ref="DU87:DU88"/>
    <mergeCell ref="DV87:DV88"/>
    <mergeCell ref="DW87:DW88"/>
    <mergeCell ref="DV78:DW79"/>
    <mergeCell ref="DW55:DW57"/>
    <mergeCell ref="DU59:DU62"/>
    <mergeCell ref="DV59:DV62"/>
    <mergeCell ref="DW59:DW62"/>
    <mergeCell ref="DU63:DU67"/>
    <mergeCell ref="DV63:DV67"/>
    <mergeCell ref="DW63:DW67"/>
    <mergeCell ref="DU68:DU69"/>
    <mergeCell ref="DV68:DV69"/>
    <mergeCell ref="DW68:DW69"/>
    <mergeCell ref="DU89:DU90"/>
    <mergeCell ref="DV89:DV90"/>
    <mergeCell ref="DW89:DW90"/>
    <mergeCell ref="DU91:DU92"/>
    <mergeCell ref="DV91:DV92"/>
    <mergeCell ref="DW91:DW92"/>
    <mergeCell ref="DU94:DU95"/>
    <mergeCell ref="DV94:DV95"/>
    <mergeCell ref="DW94:DW95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2019-04-17T13:24:13Z</dcterms:modified>
</cp:coreProperties>
</file>